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70431\Class_Files_970513\1\"/>
    </mc:Choice>
  </mc:AlternateContent>
  <bookViews>
    <workbookView xWindow="0" yWindow="780" windowWidth="20490" windowHeight="7650" firstSheet="11" activeTab="15"/>
  </bookViews>
  <sheets>
    <sheet name="Example_1" sheetId="4" r:id="rId1"/>
    <sheet name="Example_1 (SOLVED)" sheetId="6" r:id="rId2"/>
    <sheet name="Example_2" sheetId="7" r:id="rId3"/>
    <sheet name="Example_2 (SOLVED)" sheetId="2" r:id="rId4"/>
    <sheet name="Example_3" sheetId="8" r:id="rId5"/>
    <sheet name="Example_5" sheetId="10" r:id="rId6"/>
    <sheet name="Example_5 (SOLVED)" sheetId="11" r:id="rId7"/>
    <sheet name="Example_6" sheetId="13" r:id="rId8"/>
    <sheet name="Example_6 (SOLVED)" sheetId="12" r:id="rId9"/>
    <sheet name="Example_7" sheetId="15" r:id="rId10"/>
    <sheet name="Example_7 (SOLVED)" sheetId="14" r:id="rId11"/>
    <sheet name="Example_8" sheetId="16" r:id="rId12"/>
    <sheet name="Example_8 (SOLVED)" sheetId="17" r:id="rId13"/>
    <sheet name="Example_9" sheetId="18" r:id="rId14"/>
    <sheet name="Example_9 (SOLVED)" sheetId="19" r:id="rId15"/>
    <sheet name="Number_Formatting" sheetId="20" r:id="rId16"/>
  </sheets>
  <externalReferences>
    <externalReference r:id="rId17"/>
    <externalReference r:id="rId18"/>
  </externalReferences>
  <definedNames>
    <definedName name="_xlnm._FilterDatabase" localSheetId="2" hidden="1">Example_2!$I$5:$I$55</definedName>
    <definedName name="_xlnm._FilterDatabase" localSheetId="3" hidden="1">'Example_2 (SOLVED)'!$I$6:$I$55</definedName>
    <definedName name="abc">Example_2!$L$6</definedName>
    <definedName name="ali">Example_2!$M$2</definedName>
    <definedName name="DATA">'[1]database-function'!$A$1:$C$18</definedName>
    <definedName name="_xlnm.Extract" localSheetId="2">Example_2!$Z$6</definedName>
    <definedName name="_xlnm.Extract" localSheetId="3">'Example_2 (SOLVED)'!#REF!</definedName>
    <definedName name="gender">'[1]countif-ifs'!$B$1:$R$1</definedName>
    <definedName name="GENDER1">[1]sumif!$A$2:$A$18</definedName>
    <definedName name="list_madarek">Table2[madrak]</definedName>
    <definedName name="List_madarek_tahsili" localSheetId="1">tbl_madrak[مدرک تحصیلی]</definedName>
    <definedName name="List_madarek_tahsili" localSheetId="2">#REF!</definedName>
    <definedName name="List_madarek_tahsili" localSheetId="5">tbl_madrak[مدرک تحصیلی]</definedName>
    <definedName name="List_madarek_tahsili" localSheetId="6">tbl_madrak[مدرک تحصیلی]</definedName>
    <definedName name="List_madarek_tahsili" localSheetId="7">tbl_madrak[مدرک تحصیلی]</definedName>
    <definedName name="List_madarek_tahsili" localSheetId="9">tbl_madrak[مدرک تحصیلی]</definedName>
    <definedName name="List_madarek_tahsili" localSheetId="10">tbl_madrak[مدرک تحصیلی]</definedName>
    <definedName name="List_madarek_tahsili" localSheetId="12">tbl_madrak[مدرک تحصیلی]</definedName>
    <definedName name="List_madarek_tahsili" localSheetId="14">tbl_madrak[مدرک تحصیلی]</definedName>
    <definedName name="List_madarek_tahsili">tbl_madrak[مدرک تحصیلی]</definedName>
    <definedName name="Madarek">Table2[madrak]</definedName>
    <definedName name="married">'[1]countif-ifs'!$B$2:$R$2</definedName>
    <definedName name="SALARY">[1]sumif!$C$2:$C$18</definedName>
    <definedName name="TABLE">'[1]mid-right-left'!$D$1:$I$11</definedName>
    <definedName name="WeekDays">{"شنبه","یکشنبه","دوشنبه","سه شنبه","چهارشنبه","پنج شنبه","جمعه"}</definedName>
    <definedName name="فروش">[2]S6!$C$9</definedName>
    <definedName name="هزینه">[2]S6!$C$16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4" i="20" l="1"/>
  <c r="K112" i="20"/>
  <c r="O14" i="18"/>
  <c r="O13" i="18"/>
  <c r="O12" i="18"/>
  <c r="O11" i="18"/>
  <c r="O10" i="18"/>
  <c r="O9" i="18"/>
  <c r="O8" i="18"/>
  <c r="O7" i="18"/>
  <c r="O6" i="18"/>
  <c r="O5" i="18"/>
  <c r="O4" i="18"/>
  <c r="O3" i="18"/>
  <c r="M18" i="20" l="1"/>
  <c r="M19" i="20"/>
  <c r="M17" i="20"/>
  <c r="M12" i="20"/>
  <c r="M13" i="20"/>
  <c r="M14" i="20"/>
  <c r="M15" i="20"/>
  <c r="M16" i="20"/>
  <c r="M11" i="20"/>
  <c r="F4" i="18" l="1"/>
  <c r="F5" i="18"/>
  <c r="F6" i="18"/>
  <c r="F7" i="18"/>
  <c r="F8" i="18"/>
  <c r="F9" i="18"/>
  <c r="F10" i="18"/>
  <c r="F11" i="18"/>
  <c r="F12" i="18"/>
  <c r="F13" i="18"/>
  <c r="F14" i="18"/>
  <c r="F3" i="18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3" i="16"/>
  <c r="N6" i="8"/>
  <c r="N7" i="8"/>
  <c r="N8" i="8"/>
  <c r="N5" i="8"/>
  <c r="N7" i="7"/>
  <c r="O7" i="7"/>
  <c r="P7" i="7"/>
  <c r="Q7" i="7"/>
  <c r="R7" i="7"/>
  <c r="S7" i="7"/>
  <c r="T7" i="7"/>
  <c r="U7" i="7"/>
  <c r="V7" i="7"/>
  <c r="W7" i="7"/>
  <c r="X7" i="7"/>
  <c r="N8" i="7"/>
  <c r="O8" i="7"/>
  <c r="P8" i="7"/>
  <c r="Q8" i="7"/>
  <c r="R8" i="7"/>
  <c r="S8" i="7"/>
  <c r="T8" i="7"/>
  <c r="U8" i="7"/>
  <c r="V8" i="7"/>
  <c r="W8" i="7"/>
  <c r="X8" i="7"/>
  <c r="N9" i="7"/>
  <c r="O9" i="7"/>
  <c r="P9" i="7"/>
  <c r="Q9" i="7"/>
  <c r="R9" i="7"/>
  <c r="S9" i="7"/>
  <c r="T9" i="7"/>
  <c r="U9" i="7"/>
  <c r="V9" i="7"/>
  <c r="W9" i="7"/>
  <c r="X9" i="7"/>
  <c r="N10" i="7"/>
  <c r="O10" i="7"/>
  <c r="P10" i="7"/>
  <c r="Q10" i="7"/>
  <c r="R10" i="7"/>
  <c r="S10" i="7"/>
  <c r="T10" i="7"/>
  <c r="U10" i="7"/>
  <c r="V10" i="7"/>
  <c r="W10" i="7"/>
  <c r="X10" i="7"/>
  <c r="N11" i="7"/>
  <c r="O11" i="7"/>
  <c r="P11" i="7"/>
  <c r="Q11" i="7"/>
  <c r="R11" i="7"/>
  <c r="S11" i="7"/>
  <c r="T11" i="7"/>
  <c r="U11" i="7"/>
  <c r="V11" i="7"/>
  <c r="W11" i="7"/>
  <c r="X11" i="7"/>
  <c r="N12" i="7"/>
  <c r="O12" i="7"/>
  <c r="P12" i="7"/>
  <c r="Q12" i="7"/>
  <c r="R12" i="7"/>
  <c r="S12" i="7"/>
  <c r="T12" i="7"/>
  <c r="U12" i="7"/>
  <c r="V12" i="7"/>
  <c r="W12" i="7"/>
  <c r="X12" i="7"/>
  <c r="N13" i="7"/>
  <c r="O13" i="7"/>
  <c r="P13" i="7"/>
  <c r="Q13" i="7"/>
  <c r="R13" i="7"/>
  <c r="S13" i="7"/>
  <c r="T13" i="7"/>
  <c r="U13" i="7"/>
  <c r="V13" i="7"/>
  <c r="W13" i="7"/>
  <c r="X13" i="7"/>
  <c r="N14" i="7"/>
  <c r="O14" i="7"/>
  <c r="P14" i="7"/>
  <c r="Q14" i="7"/>
  <c r="R14" i="7"/>
  <c r="S14" i="7"/>
  <c r="T14" i="7"/>
  <c r="U14" i="7"/>
  <c r="V14" i="7"/>
  <c r="W14" i="7"/>
  <c r="X14" i="7"/>
  <c r="N15" i="7"/>
  <c r="O15" i="7"/>
  <c r="P15" i="7"/>
  <c r="Q15" i="7"/>
  <c r="R15" i="7"/>
  <c r="S15" i="7"/>
  <c r="T15" i="7"/>
  <c r="U15" i="7"/>
  <c r="V15" i="7"/>
  <c r="W15" i="7"/>
  <c r="X15" i="7"/>
  <c r="N16" i="7"/>
  <c r="O16" i="7"/>
  <c r="P16" i="7"/>
  <c r="Q16" i="7"/>
  <c r="R16" i="7"/>
  <c r="S16" i="7"/>
  <c r="T16" i="7"/>
  <c r="U16" i="7"/>
  <c r="V16" i="7"/>
  <c r="W16" i="7"/>
  <c r="X16" i="7"/>
  <c r="N17" i="7"/>
  <c r="O17" i="7"/>
  <c r="P17" i="7"/>
  <c r="Q17" i="7"/>
  <c r="R17" i="7"/>
  <c r="S17" i="7"/>
  <c r="T17" i="7"/>
  <c r="U17" i="7"/>
  <c r="V17" i="7"/>
  <c r="W17" i="7"/>
  <c r="X17" i="7"/>
  <c r="N18" i="7"/>
  <c r="O18" i="7"/>
  <c r="P18" i="7"/>
  <c r="Q18" i="7"/>
  <c r="R18" i="7"/>
  <c r="S18" i="7"/>
  <c r="T18" i="7"/>
  <c r="U18" i="7"/>
  <c r="V18" i="7"/>
  <c r="W18" i="7"/>
  <c r="X18" i="7"/>
  <c r="N19" i="7"/>
  <c r="O19" i="7"/>
  <c r="P19" i="7"/>
  <c r="Q19" i="7"/>
  <c r="R19" i="7"/>
  <c r="S19" i="7"/>
  <c r="T19" i="7"/>
  <c r="U19" i="7"/>
  <c r="V19" i="7"/>
  <c r="W19" i="7"/>
  <c r="X19" i="7"/>
  <c r="N20" i="7"/>
  <c r="O20" i="7"/>
  <c r="P20" i="7"/>
  <c r="Q20" i="7"/>
  <c r="R20" i="7"/>
  <c r="S20" i="7"/>
  <c r="T20" i="7"/>
  <c r="U20" i="7"/>
  <c r="V20" i="7"/>
  <c r="W20" i="7"/>
  <c r="X20" i="7"/>
  <c r="N21" i="7"/>
  <c r="O21" i="7"/>
  <c r="P21" i="7"/>
  <c r="Q21" i="7"/>
  <c r="R21" i="7"/>
  <c r="S21" i="7"/>
  <c r="T21" i="7"/>
  <c r="U21" i="7"/>
  <c r="V21" i="7"/>
  <c r="W21" i="7"/>
  <c r="X21" i="7"/>
  <c r="N22" i="7"/>
  <c r="O22" i="7"/>
  <c r="P22" i="7"/>
  <c r="Q22" i="7"/>
  <c r="R22" i="7"/>
  <c r="S22" i="7"/>
  <c r="T22" i="7"/>
  <c r="U22" i="7"/>
  <c r="V22" i="7"/>
  <c r="W22" i="7"/>
  <c r="X22" i="7"/>
  <c r="N23" i="7"/>
  <c r="O23" i="7"/>
  <c r="P23" i="7"/>
  <c r="Q23" i="7"/>
  <c r="R23" i="7"/>
  <c r="S23" i="7"/>
  <c r="T23" i="7"/>
  <c r="U23" i="7"/>
  <c r="V23" i="7"/>
  <c r="W23" i="7"/>
  <c r="X23" i="7"/>
  <c r="N24" i="7"/>
  <c r="O24" i="7"/>
  <c r="P24" i="7"/>
  <c r="Q24" i="7"/>
  <c r="R24" i="7"/>
  <c r="S24" i="7"/>
  <c r="T24" i="7"/>
  <c r="U24" i="7"/>
  <c r="V24" i="7"/>
  <c r="W24" i="7"/>
  <c r="X24" i="7"/>
  <c r="N25" i="7"/>
  <c r="O25" i="7"/>
  <c r="P25" i="7"/>
  <c r="Q25" i="7"/>
  <c r="R25" i="7"/>
  <c r="S25" i="7"/>
  <c r="T25" i="7"/>
  <c r="U25" i="7"/>
  <c r="V25" i="7"/>
  <c r="W25" i="7"/>
  <c r="X25" i="7"/>
  <c r="N26" i="7"/>
  <c r="O26" i="7"/>
  <c r="P26" i="7"/>
  <c r="Q26" i="7"/>
  <c r="R26" i="7"/>
  <c r="S26" i="7"/>
  <c r="T26" i="7"/>
  <c r="U26" i="7"/>
  <c r="V26" i="7"/>
  <c r="W26" i="7"/>
  <c r="X26" i="7"/>
  <c r="N27" i="7"/>
  <c r="O27" i="7"/>
  <c r="P27" i="7"/>
  <c r="Q27" i="7"/>
  <c r="R27" i="7"/>
  <c r="S27" i="7"/>
  <c r="T27" i="7"/>
  <c r="U27" i="7"/>
  <c r="V27" i="7"/>
  <c r="W27" i="7"/>
  <c r="X27" i="7"/>
  <c r="N28" i="7"/>
  <c r="O28" i="7"/>
  <c r="P28" i="7"/>
  <c r="Q28" i="7"/>
  <c r="R28" i="7"/>
  <c r="S28" i="7"/>
  <c r="T28" i="7"/>
  <c r="U28" i="7"/>
  <c r="V28" i="7"/>
  <c r="W28" i="7"/>
  <c r="X28" i="7"/>
  <c r="N29" i="7"/>
  <c r="O29" i="7"/>
  <c r="P29" i="7"/>
  <c r="Q29" i="7"/>
  <c r="R29" i="7"/>
  <c r="S29" i="7"/>
  <c r="T29" i="7"/>
  <c r="U29" i="7"/>
  <c r="V29" i="7"/>
  <c r="W29" i="7"/>
  <c r="X29" i="7"/>
  <c r="N30" i="7"/>
  <c r="O30" i="7"/>
  <c r="P30" i="7"/>
  <c r="Q30" i="7"/>
  <c r="R30" i="7"/>
  <c r="S30" i="7"/>
  <c r="T30" i="7"/>
  <c r="U30" i="7"/>
  <c r="V30" i="7"/>
  <c r="W30" i="7"/>
  <c r="X30" i="7"/>
  <c r="N31" i="7"/>
  <c r="O31" i="7"/>
  <c r="P31" i="7"/>
  <c r="Q31" i="7"/>
  <c r="R31" i="7"/>
  <c r="S31" i="7"/>
  <c r="T31" i="7"/>
  <c r="U31" i="7"/>
  <c r="V31" i="7"/>
  <c r="W31" i="7"/>
  <c r="X31" i="7"/>
  <c r="N32" i="7"/>
  <c r="O32" i="7"/>
  <c r="P32" i="7"/>
  <c r="Q32" i="7"/>
  <c r="R32" i="7"/>
  <c r="S32" i="7"/>
  <c r="T32" i="7"/>
  <c r="U32" i="7"/>
  <c r="V32" i="7"/>
  <c r="W32" i="7"/>
  <c r="X32" i="7"/>
  <c r="N33" i="7"/>
  <c r="O33" i="7"/>
  <c r="P33" i="7"/>
  <c r="Q33" i="7"/>
  <c r="R33" i="7"/>
  <c r="S33" i="7"/>
  <c r="T33" i="7"/>
  <c r="U33" i="7"/>
  <c r="V33" i="7"/>
  <c r="W33" i="7"/>
  <c r="X33" i="7"/>
  <c r="N34" i="7"/>
  <c r="O34" i="7"/>
  <c r="P34" i="7"/>
  <c r="Q34" i="7"/>
  <c r="R34" i="7"/>
  <c r="S34" i="7"/>
  <c r="T34" i="7"/>
  <c r="U34" i="7"/>
  <c r="V34" i="7"/>
  <c r="W34" i="7"/>
  <c r="X34" i="7"/>
  <c r="N35" i="7"/>
  <c r="O35" i="7"/>
  <c r="P35" i="7"/>
  <c r="Q35" i="7"/>
  <c r="R35" i="7"/>
  <c r="S35" i="7"/>
  <c r="T35" i="7"/>
  <c r="U35" i="7"/>
  <c r="V35" i="7"/>
  <c r="W35" i="7"/>
  <c r="X35" i="7"/>
  <c r="N36" i="7"/>
  <c r="O36" i="7"/>
  <c r="P36" i="7"/>
  <c r="Q36" i="7"/>
  <c r="R36" i="7"/>
  <c r="S36" i="7"/>
  <c r="T36" i="7"/>
  <c r="U36" i="7"/>
  <c r="V36" i="7"/>
  <c r="W36" i="7"/>
  <c r="X36" i="7"/>
  <c r="N37" i="7"/>
  <c r="O37" i="7"/>
  <c r="P37" i="7"/>
  <c r="Q37" i="7"/>
  <c r="R37" i="7"/>
  <c r="S37" i="7"/>
  <c r="T37" i="7"/>
  <c r="U37" i="7"/>
  <c r="V37" i="7"/>
  <c r="W37" i="7"/>
  <c r="X37" i="7"/>
  <c r="N38" i="7"/>
  <c r="O38" i="7"/>
  <c r="P38" i="7"/>
  <c r="Q38" i="7"/>
  <c r="R38" i="7"/>
  <c r="S38" i="7"/>
  <c r="T38" i="7"/>
  <c r="U38" i="7"/>
  <c r="V38" i="7"/>
  <c r="W38" i="7"/>
  <c r="X38" i="7"/>
  <c r="N39" i="7"/>
  <c r="O39" i="7"/>
  <c r="P39" i="7"/>
  <c r="Q39" i="7"/>
  <c r="R39" i="7"/>
  <c r="S39" i="7"/>
  <c r="T39" i="7"/>
  <c r="U39" i="7"/>
  <c r="V39" i="7"/>
  <c r="W39" i="7"/>
  <c r="X39" i="7"/>
  <c r="N40" i="7"/>
  <c r="O40" i="7"/>
  <c r="P40" i="7"/>
  <c r="Q40" i="7"/>
  <c r="R40" i="7"/>
  <c r="S40" i="7"/>
  <c r="T40" i="7"/>
  <c r="U40" i="7"/>
  <c r="V40" i="7"/>
  <c r="W40" i="7"/>
  <c r="X40" i="7"/>
  <c r="N41" i="7"/>
  <c r="O41" i="7"/>
  <c r="P41" i="7"/>
  <c r="Q41" i="7"/>
  <c r="R41" i="7"/>
  <c r="S41" i="7"/>
  <c r="T41" i="7"/>
  <c r="U41" i="7"/>
  <c r="V41" i="7"/>
  <c r="W41" i="7"/>
  <c r="X41" i="7"/>
  <c r="N42" i="7"/>
  <c r="O42" i="7"/>
  <c r="P42" i="7"/>
  <c r="Q42" i="7"/>
  <c r="R42" i="7"/>
  <c r="S42" i="7"/>
  <c r="T42" i="7"/>
  <c r="U42" i="7"/>
  <c r="V42" i="7"/>
  <c r="W42" i="7"/>
  <c r="X42" i="7"/>
  <c r="N43" i="7"/>
  <c r="O43" i="7"/>
  <c r="P43" i="7"/>
  <c r="Q43" i="7"/>
  <c r="R43" i="7"/>
  <c r="S43" i="7"/>
  <c r="T43" i="7"/>
  <c r="U43" i="7"/>
  <c r="V43" i="7"/>
  <c r="W43" i="7"/>
  <c r="X43" i="7"/>
  <c r="N44" i="7"/>
  <c r="O44" i="7"/>
  <c r="P44" i="7"/>
  <c r="Q44" i="7"/>
  <c r="R44" i="7"/>
  <c r="S44" i="7"/>
  <c r="T44" i="7"/>
  <c r="U44" i="7"/>
  <c r="V44" i="7"/>
  <c r="W44" i="7"/>
  <c r="X44" i="7"/>
  <c r="N45" i="7"/>
  <c r="O45" i="7"/>
  <c r="P45" i="7"/>
  <c r="Q45" i="7"/>
  <c r="R45" i="7"/>
  <c r="S45" i="7"/>
  <c r="T45" i="7"/>
  <c r="U45" i="7"/>
  <c r="V45" i="7"/>
  <c r="W45" i="7"/>
  <c r="X45" i="7"/>
  <c r="N46" i="7"/>
  <c r="O46" i="7"/>
  <c r="P46" i="7"/>
  <c r="Q46" i="7"/>
  <c r="R46" i="7"/>
  <c r="S46" i="7"/>
  <c r="T46" i="7"/>
  <c r="U46" i="7"/>
  <c r="V46" i="7"/>
  <c r="W46" i="7"/>
  <c r="X46" i="7"/>
  <c r="N47" i="7"/>
  <c r="O47" i="7"/>
  <c r="P47" i="7"/>
  <c r="Q47" i="7"/>
  <c r="R47" i="7"/>
  <c r="S47" i="7"/>
  <c r="T47" i="7"/>
  <c r="U47" i="7"/>
  <c r="V47" i="7"/>
  <c r="W47" i="7"/>
  <c r="X47" i="7"/>
  <c r="N48" i="7"/>
  <c r="O48" i="7"/>
  <c r="P48" i="7"/>
  <c r="Q48" i="7"/>
  <c r="R48" i="7"/>
  <c r="S48" i="7"/>
  <c r="T48" i="7"/>
  <c r="U48" i="7"/>
  <c r="V48" i="7"/>
  <c r="W48" i="7"/>
  <c r="X48" i="7"/>
  <c r="N49" i="7"/>
  <c r="O49" i="7"/>
  <c r="P49" i="7"/>
  <c r="Q49" i="7"/>
  <c r="R49" i="7"/>
  <c r="S49" i="7"/>
  <c r="T49" i="7"/>
  <c r="U49" i="7"/>
  <c r="V49" i="7"/>
  <c r="W49" i="7"/>
  <c r="X49" i="7"/>
  <c r="N50" i="7"/>
  <c r="O50" i="7"/>
  <c r="P50" i="7"/>
  <c r="Q50" i="7"/>
  <c r="R50" i="7"/>
  <c r="S50" i="7"/>
  <c r="T50" i="7"/>
  <c r="U50" i="7"/>
  <c r="V50" i="7"/>
  <c r="W50" i="7"/>
  <c r="X50" i="7"/>
  <c r="N51" i="7"/>
  <c r="O51" i="7"/>
  <c r="P51" i="7"/>
  <c r="Q51" i="7"/>
  <c r="R51" i="7"/>
  <c r="S51" i="7"/>
  <c r="T51" i="7"/>
  <c r="U51" i="7"/>
  <c r="V51" i="7"/>
  <c r="W51" i="7"/>
  <c r="X51" i="7"/>
  <c r="N52" i="7"/>
  <c r="O52" i="7"/>
  <c r="P52" i="7"/>
  <c r="Q52" i="7"/>
  <c r="R52" i="7"/>
  <c r="S52" i="7"/>
  <c r="T52" i="7"/>
  <c r="U52" i="7"/>
  <c r="V52" i="7"/>
  <c r="W52" i="7"/>
  <c r="X52" i="7"/>
  <c r="N53" i="7"/>
  <c r="O53" i="7"/>
  <c r="P53" i="7"/>
  <c r="Q53" i="7"/>
  <c r="R53" i="7"/>
  <c r="S53" i="7"/>
  <c r="T53" i="7"/>
  <c r="U53" i="7"/>
  <c r="V53" i="7"/>
  <c r="W53" i="7"/>
  <c r="X53" i="7"/>
  <c r="N54" i="7"/>
  <c r="O54" i="7"/>
  <c r="P54" i="7"/>
  <c r="Q54" i="7"/>
  <c r="R54" i="7"/>
  <c r="S54" i="7"/>
  <c r="T54" i="7"/>
  <c r="U54" i="7"/>
  <c r="V54" i="7"/>
  <c r="W54" i="7"/>
  <c r="X54" i="7"/>
  <c r="N55" i="7"/>
  <c r="O55" i="7"/>
  <c r="P55" i="7"/>
  <c r="Q55" i="7"/>
  <c r="R55" i="7"/>
  <c r="S55" i="7"/>
  <c r="T55" i="7"/>
  <c r="U55" i="7"/>
  <c r="V55" i="7"/>
  <c r="W55" i="7"/>
  <c r="X55" i="7"/>
  <c r="O6" i="7"/>
  <c r="P6" i="7"/>
  <c r="Q6" i="7"/>
  <c r="R6" i="7"/>
  <c r="S6" i="7"/>
  <c r="T6" i="7"/>
  <c r="U6" i="7"/>
  <c r="V6" i="7"/>
  <c r="W6" i="7"/>
  <c r="X6" i="7"/>
  <c r="N6" i="7"/>
  <c r="Y20" i="4"/>
  <c r="Y21" i="4"/>
  <c r="Y22" i="4"/>
  <c r="Y23" i="4"/>
  <c r="Y24" i="4"/>
  <c r="Y25" i="4"/>
  <c r="Y26" i="4"/>
  <c r="Y27" i="4"/>
  <c r="Y28" i="4"/>
  <c r="Y19" i="4"/>
  <c r="Y7" i="4"/>
  <c r="Y8" i="4"/>
  <c r="Y9" i="4"/>
  <c r="Y10" i="4"/>
  <c r="Y11" i="4"/>
  <c r="Y12" i="4"/>
  <c r="Y13" i="4"/>
  <c r="Y14" i="4"/>
  <c r="Y15" i="4"/>
  <c r="Y6" i="4"/>
  <c r="G4" i="19" l="1"/>
  <c r="G5" i="19"/>
  <c r="G6" i="19"/>
  <c r="G7" i="19"/>
  <c r="G8" i="19"/>
  <c r="G9" i="19"/>
  <c r="G10" i="19"/>
  <c r="G11" i="19"/>
  <c r="G12" i="19"/>
  <c r="G13" i="19"/>
  <c r="G14" i="19"/>
  <c r="E14" i="19"/>
  <c r="E13" i="19"/>
  <c r="F13" i="19" s="1"/>
  <c r="F12" i="19"/>
  <c r="E12" i="19"/>
  <c r="E11" i="19"/>
  <c r="E10" i="19"/>
  <c r="E9" i="19"/>
  <c r="F9" i="19" s="1"/>
  <c r="F8" i="19"/>
  <c r="E8" i="19"/>
  <c r="E7" i="19"/>
  <c r="E6" i="19"/>
  <c r="E5" i="19"/>
  <c r="F5" i="19" s="1"/>
  <c r="F4" i="19"/>
  <c r="E4" i="19"/>
  <c r="E3" i="19"/>
  <c r="G3" i="19" s="1"/>
  <c r="E4" i="18"/>
  <c r="E5" i="18"/>
  <c r="E6" i="18"/>
  <c r="E7" i="18"/>
  <c r="E8" i="18"/>
  <c r="E9" i="18"/>
  <c r="E10" i="18"/>
  <c r="E11" i="18"/>
  <c r="E12" i="18"/>
  <c r="E13" i="18"/>
  <c r="E14" i="18"/>
  <c r="E3" i="18"/>
  <c r="D5" i="17"/>
  <c r="C5" i="17"/>
  <c r="C23" i="17"/>
  <c r="D22" i="17"/>
  <c r="C22" i="17"/>
  <c r="D21" i="17"/>
  <c r="C21" i="17"/>
  <c r="D20" i="17"/>
  <c r="C20" i="17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C12" i="17"/>
  <c r="D11" i="17"/>
  <c r="C11" i="17"/>
  <c r="D10" i="17"/>
  <c r="C10" i="17"/>
  <c r="D9" i="17"/>
  <c r="C9" i="17"/>
  <c r="D8" i="17"/>
  <c r="C8" i="17"/>
  <c r="D7" i="17"/>
  <c r="C7" i="17"/>
  <c r="D6" i="17"/>
  <c r="C6" i="17"/>
  <c r="D4" i="17"/>
  <c r="C4" i="17"/>
  <c r="D3" i="17"/>
  <c r="C3" i="17"/>
  <c r="O17" i="15"/>
  <c r="O17" i="14"/>
  <c r="P19" i="13"/>
  <c r="P18" i="13"/>
  <c r="P17" i="13"/>
  <c r="P18" i="12"/>
  <c r="P19" i="12"/>
  <c r="P17" i="12"/>
  <c r="H3" i="11"/>
  <c r="H3" i="10"/>
  <c r="F3" i="19" l="1"/>
  <c r="F7" i="19"/>
  <c r="F11" i="19"/>
  <c r="F6" i="19"/>
  <c r="F10" i="19"/>
  <c r="F14" i="19"/>
  <c r="I7" i="8"/>
  <c r="J7" i="8" s="1"/>
  <c r="F6" i="8"/>
  <c r="E6" i="8"/>
  <c r="I6" i="8" s="1"/>
  <c r="J6" i="8" s="1"/>
  <c r="E7" i="8"/>
  <c r="F7" i="8" s="1"/>
  <c r="E8" i="8"/>
  <c r="I8" i="8" s="1"/>
  <c r="J8" i="8" s="1"/>
  <c r="E9" i="8"/>
  <c r="I9" i="8" s="1"/>
  <c r="J9" i="8" s="1"/>
  <c r="E5" i="8"/>
  <c r="I5" i="8" s="1"/>
  <c r="J5" i="8" s="1"/>
  <c r="F5" i="8" l="1"/>
  <c r="F9" i="8"/>
  <c r="F8" i="8"/>
</calcChain>
</file>

<file path=xl/sharedStrings.xml><?xml version="1.0" encoding="utf-8"?>
<sst xmlns="http://schemas.openxmlformats.org/spreadsheetml/2006/main" count="1927" uniqueCount="240">
  <si>
    <t>ردیف</t>
  </si>
  <si>
    <t>کد پرسنلی</t>
  </si>
  <si>
    <t>نام</t>
  </si>
  <si>
    <t>نام خانوادگی</t>
  </si>
  <si>
    <t>نام پدر</t>
  </si>
  <si>
    <t>محل تولد</t>
  </si>
  <si>
    <t>تاریخ تولد</t>
  </si>
  <si>
    <t>مدرک تحصیلی</t>
  </si>
  <si>
    <t>وضعیت تاهل</t>
  </si>
  <si>
    <t>رتبه</t>
  </si>
  <si>
    <t>حقوق پایه</t>
  </si>
  <si>
    <t>بهزاد</t>
  </si>
  <si>
    <t>سعادتی</t>
  </si>
  <si>
    <t>لطف اله</t>
  </si>
  <si>
    <t>هشترود</t>
  </si>
  <si>
    <t>فوق دیپلم</t>
  </si>
  <si>
    <t>متاهل</t>
  </si>
  <si>
    <t>محمد</t>
  </si>
  <si>
    <t>مصدق</t>
  </si>
  <si>
    <t>محسن</t>
  </si>
  <si>
    <t>بندر انزلی</t>
  </si>
  <si>
    <t>دیپلم</t>
  </si>
  <si>
    <t>مجرد</t>
  </si>
  <si>
    <t>سید رهام</t>
  </si>
  <si>
    <t>مهدوی</t>
  </si>
  <si>
    <t>سید محمدباقر</t>
  </si>
  <si>
    <t>تهران</t>
  </si>
  <si>
    <t>فوق لیسانس</t>
  </si>
  <si>
    <t>کریم</t>
  </si>
  <si>
    <t>ربیعی</t>
  </si>
  <si>
    <t>علی اصغر</t>
  </si>
  <si>
    <t>تبریز</t>
  </si>
  <si>
    <t>علی</t>
  </si>
  <si>
    <t>یاسر</t>
  </si>
  <si>
    <t>نجف</t>
  </si>
  <si>
    <t>شیراز</t>
  </si>
  <si>
    <t>احمد</t>
  </si>
  <si>
    <t>فتحی</t>
  </si>
  <si>
    <t>شاهین</t>
  </si>
  <si>
    <t>رزن</t>
  </si>
  <si>
    <t>شامحمدی</t>
  </si>
  <si>
    <t>عزت الله</t>
  </si>
  <si>
    <t>اراک</t>
  </si>
  <si>
    <t>هادی</t>
  </si>
  <si>
    <t>نعمت زاده</t>
  </si>
  <si>
    <t>مسلم</t>
  </si>
  <si>
    <t>نیشابور</t>
  </si>
  <si>
    <t>علیرضا</t>
  </si>
  <si>
    <t>زمردیان</t>
  </si>
  <si>
    <t>مهدی</t>
  </si>
  <si>
    <t>محمدرضا</t>
  </si>
  <si>
    <t>مهدوان</t>
  </si>
  <si>
    <t>نادر</t>
  </si>
  <si>
    <t>لیسانس</t>
  </si>
  <si>
    <t>عباس</t>
  </si>
  <si>
    <t>قاضی</t>
  </si>
  <si>
    <t>آبادان</t>
  </si>
  <si>
    <t>غلامحسن</t>
  </si>
  <si>
    <t xml:space="preserve">عشق زاده </t>
  </si>
  <si>
    <t>محمد علی</t>
  </si>
  <si>
    <t>مشهد</t>
  </si>
  <si>
    <t>عادل</t>
  </si>
  <si>
    <t>عفری نژاد</t>
  </si>
  <si>
    <t>حمید</t>
  </si>
  <si>
    <t>اردشیر</t>
  </si>
  <si>
    <t>پناهنده</t>
  </si>
  <si>
    <t>دشتی</t>
  </si>
  <si>
    <t>دکترا</t>
  </si>
  <si>
    <t>جواد</t>
  </si>
  <si>
    <t>امرایی</t>
  </si>
  <si>
    <t>کوهدشت</t>
  </si>
  <si>
    <t>محمدعلی</t>
  </si>
  <si>
    <t>ایرانپور</t>
  </si>
  <si>
    <t>حسین</t>
  </si>
  <si>
    <t>اصفهان</t>
  </si>
  <si>
    <t>حامد</t>
  </si>
  <si>
    <t>کبیری</t>
  </si>
  <si>
    <t>یوسف</t>
  </si>
  <si>
    <t>ناصر</t>
  </si>
  <si>
    <t>جلالی</t>
  </si>
  <si>
    <t>اردستان</t>
  </si>
  <si>
    <t>عبدالله زاده</t>
  </si>
  <si>
    <t>جاسم</t>
  </si>
  <si>
    <t>خرمشهر</t>
  </si>
  <si>
    <t>اسماعیلی</t>
  </si>
  <si>
    <t>یدالله</t>
  </si>
  <si>
    <t>مرند</t>
  </si>
  <si>
    <t>عبدالعزیز</t>
  </si>
  <si>
    <t>عربزاده</t>
  </si>
  <si>
    <t>منصور</t>
  </si>
  <si>
    <t>بم</t>
  </si>
  <si>
    <t>مجید</t>
  </si>
  <si>
    <t xml:space="preserve">رفیعی </t>
  </si>
  <si>
    <t>سلیمان</t>
  </si>
  <si>
    <t>حیدرزاده</t>
  </si>
  <si>
    <t>مجتبی</t>
  </si>
  <si>
    <t>تقیان</t>
  </si>
  <si>
    <t>غلامرضا</t>
  </si>
  <si>
    <t>صلاحی عز</t>
  </si>
  <si>
    <t>ایزدشناس</t>
  </si>
  <si>
    <t>ابراهیم</t>
  </si>
  <si>
    <t xml:space="preserve">شاملو </t>
  </si>
  <si>
    <t>امیرهوشنگ</t>
  </si>
  <si>
    <t>محمد مهدی</t>
  </si>
  <si>
    <t>پولادرگ</t>
  </si>
  <si>
    <t>باقر</t>
  </si>
  <si>
    <t>شکرالله</t>
  </si>
  <si>
    <t>ترکی</t>
  </si>
  <si>
    <t>فرامرز</t>
  </si>
  <si>
    <t>مرادی</t>
  </si>
  <si>
    <t>سنجر</t>
  </si>
  <si>
    <t>کرمان</t>
  </si>
  <si>
    <t>حبیب</t>
  </si>
  <si>
    <t>بهروزی</t>
  </si>
  <si>
    <t>حسن</t>
  </si>
  <si>
    <t>عبداللهی</t>
  </si>
  <si>
    <t>علی محمد</t>
  </si>
  <si>
    <t>همدان</t>
  </si>
  <si>
    <t>بهرسی</t>
  </si>
  <si>
    <t>حسنعلی</t>
  </si>
  <si>
    <t>شعبان</t>
  </si>
  <si>
    <t>کریمی</t>
  </si>
  <si>
    <t>محمدگل</t>
  </si>
  <si>
    <t>آمل</t>
  </si>
  <si>
    <t>رامین</t>
  </si>
  <si>
    <t>هرمزی نژاد</t>
  </si>
  <si>
    <t>نورالله</t>
  </si>
  <si>
    <t>اهواز</t>
  </si>
  <si>
    <t>هاشم</t>
  </si>
  <si>
    <t>داراب</t>
  </si>
  <si>
    <t>ارومیه</t>
  </si>
  <si>
    <t>اصلانی</t>
  </si>
  <si>
    <t>اسدالله</t>
  </si>
  <si>
    <t>سروش</t>
  </si>
  <si>
    <t>جراحی</t>
  </si>
  <si>
    <t>ادیب</t>
  </si>
  <si>
    <t>یعقوبی</t>
  </si>
  <si>
    <t>طهمورث</t>
  </si>
  <si>
    <t>جاویدان</t>
  </si>
  <si>
    <t>صمد</t>
  </si>
  <si>
    <t>تالش</t>
  </si>
  <si>
    <t>صفی</t>
  </si>
  <si>
    <t>ملایر</t>
  </si>
  <si>
    <t>شهرام</t>
  </si>
  <si>
    <t>سروری</t>
  </si>
  <si>
    <t>ابوالقاسم</t>
  </si>
  <si>
    <t>بروجرد</t>
  </si>
  <si>
    <t>ضمیری</t>
  </si>
  <si>
    <t>فرج الله</t>
  </si>
  <si>
    <t>سمنان</t>
  </si>
  <si>
    <t>آرش</t>
  </si>
  <si>
    <t>زنگنه</t>
  </si>
  <si>
    <t>زاهد</t>
  </si>
  <si>
    <t>واشقانی</t>
  </si>
  <si>
    <t>حیدر</t>
  </si>
  <si>
    <t xml:space="preserve">محسنیان </t>
  </si>
  <si>
    <t>مسعود</t>
  </si>
  <si>
    <t>فریدون</t>
  </si>
  <si>
    <t>حمیدی</t>
  </si>
  <si>
    <t>عبدالحمید</t>
  </si>
  <si>
    <t>گنبد کاووس</t>
  </si>
  <si>
    <t>تیمور</t>
  </si>
  <si>
    <t>مالکی فر</t>
  </si>
  <si>
    <t xml:space="preserve">معدنی </t>
  </si>
  <si>
    <t>سبزوار</t>
  </si>
  <si>
    <t>مزارعی</t>
  </si>
  <si>
    <t>کازرون</t>
  </si>
  <si>
    <t>فوق دکترا</t>
  </si>
  <si>
    <t>سلولهای با حقوق بیش از 5 میلیون و نیم رنگی شود ( با انواع built-in)</t>
  </si>
  <si>
    <t>سلولهای با حقوق بیش از 5 میلیون و نیم رنگی شود ( با فرمول)</t>
  </si>
  <si>
    <t>سلولهای با مدرک تحصیلی لیسانس رنگی شود ( با انواع built-in)</t>
  </si>
  <si>
    <t>سلولهای با مدرک تحصیلی لیسانس رنگی شود ( با فرمول)</t>
  </si>
  <si>
    <t>تعداد</t>
  </si>
  <si>
    <t>نام برند</t>
  </si>
  <si>
    <t>نام کالا</t>
  </si>
  <si>
    <t>مجموع فروش</t>
  </si>
  <si>
    <t>دامداران</t>
  </si>
  <si>
    <t>پنیر</t>
  </si>
  <si>
    <t>خامه</t>
  </si>
  <si>
    <t>دوغ</t>
  </si>
  <si>
    <t>شیر</t>
  </si>
  <si>
    <t>کره</t>
  </si>
  <si>
    <t>کشک</t>
  </si>
  <si>
    <t>ماست</t>
  </si>
  <si>
    <t>پگاه</t>
  </si>
  <si>
    <t>چوپان</t>
  </si>
  <si>
    <t>عالیس</t>
  </si>
  <si>
    <t>کاله</t>
  </si>
  <si>
    <t>هراز</t>
  </si>
  <si>
    <t>سه حقوق بیشترین رنگی شود ( با انواع built-in)</t>
  </si>
  <si>
    <t>سه حقوق بیشترین رنگی شود ( با فرمول)</t>
  </si>
  <si>
    <t>حقوق</t>
  </si>
  <si>
    <t>حقوق های بالای میانگین رنگی شود ( با انواع built-in)</t>
  </si>
  <si>
    <t>حقوق های بالای میانگین رنگی شود ( با فرمول)</t>
  </si>
  <si>
    <t>میانگین</t>
  </si>
  <si>
    <t>قیمت دلار</t>
  </si>
  <si>
    <t>تغییرات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</si>
  <si>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</si>
  <si>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</si>
  <si>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</si>
  <si>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</si>
  <si>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</si>
  <si>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</si>
  <si>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</si>
  <si>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</si>
  <si>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</si>
  <si>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</si>
  <si>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</si>
  <si>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</si>
  <si>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فروش امسال</t>
  </si>
  <si>
    <t>فروش سال گذشته</t>
  </si>
  <si>
    <t>%</t>
  </si>
  <si>
    <t>▲▼</t>
  </si>
  <si>
    <t>http://dmcritchie.mvps.org/excel/colors.htm</t>
  </si>
  <si>
    <t>Color Index:</t>
  </si>
  <si>
    <t>madrak</t>
  </si>
  <si>
    <t>نمره</t>
  </si>
  <si>
    <t>لزوم تغییر Min و Max</t>
  </si>
  <si>
    <t>JLK</t>
  </si>
  <si>
    <t>Excel number format</t>
  </si>
  <si>
    <t>Microsoft Excel has a lot of built-in formats for number, currency, percentage, accounting, dates and times.</t>
  </si>
  <si>
    <t xml:space="preserve"> But there are situations when you need something very specific. If none of the inbuilt Excel formats meets your needs, you can create your own number format.</t>
  </si>
  <si>
    <r>
      <t>what do all those symbols in the </t>
    </r>
    <r>
      <rPr>
        <i/>
        <sz val="11"/>
        <color rgb="FF000000"/>
        <rFont val="Arial"/>
        <family val="2"/>
        <scheme val="minor"/>
      </rPr>
      <t>Type</t>
    </r>
    <r>
      <rPr>
        <sz val="11"/>
        <color rgb="FF000000"/>
        <rFont val="Arial"/>
        <family val="2"/>
        <scheme val="minor"/>
      </rPr>
      <t> box mean?</t>
    </r>
  </si>
  <si>
    <t>#.00</t>
  </si>
  <si>
    <t>Number Format</t>
  </si>
  <si>
    <t>#.###</t>
  </si>
  <si>
    <t>#.000</t>
  </si>
  <si>
    <t>#.##0</t>
  </si>
  <si>
    <t>#,##0.00</t>
  </si>
  <si>
    <t>#,##0</t>
  </si>
  <si>
    <t>#,###.00</t>
  </si>
  <si>
    <t>#.#</t>
  </si>
  <si>
    <t>0.#</t>
  </si>
  <si>
    <t>?.?????</t>
  </si>
  <si>
    <t>[Color10]"▲";[Color3]"▼"</t>
  </si>
  <si>
    <t>کد ملی، شماره حساب و ... (صفر قبل عدد)</t>
  </si>
  <si>
    <t>Number Format: 0000000000</t>
  </si>
  <si>
    <t>درج عبارت ریال  +  3 رقم 3 رقم جدا بشه + اگر عدد منفی شد داخل پرانتز قرار داده بشه و قرمز رنگ هم بشه، اگر صفر بود خط تیره</t>
  </si>
  <si>
    <t>ارقام به میلیون ریال</t>
  </si>
  <si>
    <t>هر یه دونه کاما سه رقم میندازه!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</si>
</sst>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3" formatCode="_ * #,##0.00_-_ر_ي_ا_ل_ ;_ * #,##0.00\-_ر_ي_ا_ل_ ;_ * &quot;-&quot;??_-_ر_ي_ا_ل_ ;_ @_ "/>
    <numFmt numFmtId="164" formatCode="_(* #,##0.00_);_(* \(#,##0.00\);_(* &quot;-&quot;??_);_(@_)"/>
    <numFmt numFmtId="165" formatCode="_(* #,##0_);_(* \(#,##0\);_(* &quot;-&quot;??_);_(@_)"/>
    <numFmt numFmtId="166" formatCode="_ * #,##0_-_ر_ي_ا_ل_ ;_ * #,##0\-_ر_ي_ا_ل_ ;_ * &quot;-&quot;??_-_ر_ي_ا_ل_ ;_ @_ "/>
    <numFmt numFmtId="167" formatCode=";;;"/>
    <numFmt numFmtId="168" formatCode="[Green]&quot;▲&quot;;[Red]&quot;▼&quot;"/>
    <numFmt numFmtId="169" formatCode="[Color10]&quot;▲&quot;;[Color3]&quot;▼&quot;"/>
    <numFmt numFmtId="170" formatCode="[Green]#,###.00;[Red]\(#,###.00\);&quot;-&quot;"/>
    <numFmt numFmtId="171" formatCode="[Green]#,##0.00;[Red]\(#,##0.00\);&quot;**&quot;"/>
    <numFmt numFmtId="172" formatCode="[Green]\J;[Red]\L;[Yellow]\K"/>
    <numFmt numFmtId="173" formatCode="#.00"/>
    <numFmt numFmtId="174" formatCode="#.###"/>
    <numFmt numFmtId="175" formatCode="#.000"/>
    <numFmt numFmtId="176" formatCode="#.##0"/>
    <numFmt numFmtId="177" formatCode="#,###.00"/>
    <numFmt numFmtId="178" formatCode="#.#"/>
    <numFmt numFmtId="179" formatCode="0.#"/>
    <numFmt numFmtId="181" formatCode="?.?????"/>
    <numFmt numFmtId="182" formatCode="0000000000"/>
    <numFmt numFmtId="183" formatCode="#,##0.00\ &quot;ریال&quot;;\(#,##0.00\)\ &quot;ریال&quot;\ ;[Red]\,&quot;-&quot;"/>
    <numFmt numFmtId="186" formatCode="#,##0.00\ \ &quot;ریال&quot;;[Red]\(#,##0.00\)\ \ &quot;ریال&quot;\ \ ;&quot;-&quot;"/>
    <numFmt numFmtId="188" formatCode="#,###,,\ &quot;میلیون ریال&quot;"/>
  </numFmts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11"/>
      <color theme="1"/>
      <name val="B Titr"/>
      <charset val="178"/>
    </font>
    <font>
      <b/>
      <sz val="11"/>
      <color theme="0"/>
      <name val="B Titr"/>
      <charset val="178"/>
    </font>
    <font>
      <sz val="11"/>
      <color theme="0"/>
      <name val="B Titr"/>
      <charset val="178"/>
    </font>
    <font>
      <sz val="10"/>
      <name val="B Titr"/>
      <charset val="178"/>
    </font>
    <font>
      <sz val="11"/>
      <color theme="1"/>
      <name val="B Nazanin"/>
      <charset val="178"/>
    </font>
    <font>
      <sz val="11"/>
      <color theme="1"/>
      <name val="Arial"/>
      <family val="2"/>
    </font>
    <font>
      <u/>
      <sz val="11"/>
      <color theme="10"/>
      <name val="Arial"/>
      <family val="2"/>
      <scheme val="minor"/>
    </font>
    <font>
      <sz val="11"/>
      <color theme="1"/>
      <name val="Wingdings"/>
      <charset val="2"/>
    </font>
    <font>
      <sz val="22"/>
      <color theme="1"/>
      <name val="Wingdings"/>
      <charset val="2"/>
    </font>
    <font>
      <i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8303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00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6" borderId="9">
      <alignment horizontal="center" vertical="center" shrinkToFit="1"/>
    </xf>
    <xf numFmtId="0" fontId="6" fillId="4" borderId="0">
      <alignment horizontal="center" vertical="center"/>
    </xf>
    <xf numFmtId="0" fontId="5" fillId="5" borderId="0">
      <alignment horizontal="centerContinuous" vertical="center"/>
    </xf>
    <xf numFmtId="0" fontId="10" fillId="0" borderId="0" applyNumberFormat="0" applyFill="0" applyBorder="0" applyAlignment="0" applyProtection="0"/>
  </cellStyleXfs>
  <cellXfs count="113">
    <xf numFmtId="0" fontId="0" fillId="0" borderId="0" xfId="0"/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5" borderId="0" xfId="6">
      <alignment horizontal="centerContinuous" vertical="center"/>
    </xf>
    <xf numFmtId="0" fontId="5" fillId="7" borderId="0" xfId="6" applyFill="1">
      <alignment horizontal="centerContinuous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5" xfId="0" applyFont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166" fontId="8" fillId="0" borderId="18" xfId="2" applyNumberFormat="1" applyFont="1" applyBorder="1"/>
    <xf numFmtId="166" fontId="8" fillId="0" borderId="19" xfId="2" applyNumberFormat="1" applyFont="1" applyBorder="1"/>
    <xf numFmtId="166" fontId="8" fillId="0" borderId="23" xfId="2" applyNumberFormat="1" applyFont="1" applyBorder="1"/>
    <xf numFmtId="166" fontId="8" fillId="0" borderId="24" xfId="2" applyNumberFormat="1" applyFont="1" applyBorder="1"/>
    <xf numFmtId="167" fontId="8" fillId="0" borderId="25" xfId="2" applyNumberFormat="1" applyFont="1" applyBorder="1"/>
    <xf numFmtId="166" fontId="8" fillId="0" borderId="22" xfId="2" applyNumberFormat="1" applyFont="1" applyBorder="1"/>
    <xf numFmtId="0" fontId="4" fillId="11" borderId="0" xfId="0" applyFont="1" applyFill="1"/>
    <xf numFmtId="0" fontId="4" fillId="11" borderId="7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 wrapText="1"/>
    </xf>
    <xf numFmtId="0" fontId="0" fillId="0" borderId="7" xfId="0" applyBorder="1"/>
    <xf numFmtId="166" fontId="4" fillId="0" borderId="0" xfId="2" applyNumberFormat="1" applyFont="1"/>
    <xf numFmtId="166" fontId="4" fillId="0" borderId="7" xfId="2" applyNumberFormat="1" applyFont="1" applyBorder="1"/>
    <xf numFmtId="9" fontId="4" fillId="0" borderId="0" xfId="3" applyFont="1"/>
    <xf numFmtId="9" fontId="4" fillId="0" borderId="7" xfId="3" applyFont="1" applyBorder="1"/>
    <xf numFmtId="0" fontId="9" fillId="0" borderId="0" xfId="0" applyFont="1"/>
    <xf numFmtId="168" fontId="0" fillId="0" borderId="0" xfId="0" applyNumberFormat="1"/>
    <xf numFmtId="168" fontId="0" fillId="0" borderId="7" xfId="0" applyNumberFormat="1" applyBorder="1"/>
    <xf numFmtId="0" fontId="9" fillId="0" borderId="7" xfId="0" applyFont="1" applyBorder="1"/>
    <xf numFmtId="169" fontId="0" fillId="0" borderId="0" xfId="0" applyNumberFormat="1" applyBorder="1"/>
    <xf numFmtId="169" fontId="0" fillId="0" borderId="7" xfId="0" applyNumberFormat="1" applyBorder="1"/>
    <xf numFmtId="165" fontId="3" fillId="0" borderId="0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0" fillId="0" borderId="15" xfId="0" applyBorder="1"/>
    <xf numFmtId="0" fontId="2" fillId="2" borderId="7" xfId="0" applyFont="1" applyFill="1" applyBorder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5" borderId="16" xfId="6" applyBorder="1">
      <alignment horizontal="centerContinuous" vertical="center"/>
    </xf>
    <xf numFmtId="0" fontId="5" fillId="5" borderId="26" xfId="6" applyBorder="1">
      <alignment horizontal="centerContinuous" vertical="center"/>
    </xf>
    <xf numFmtId="0" fontId="5" fillId="5" borderId="10" xfId="6" applyBorder="1">
      <alignment horizontal="centerContinuous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70" fontId="0" fillId="0" borderId="0" xfId="0" applyNumberFormat="1"/>
    <xf numFmtId="0" fontId="0" fillId="0" borderId="0" xfId="0" quotePrefix="1"/>
    <xf numFmtId="171" fontId="0" fillId="0" borderId="0" xfId="0" applyNumberFormat="1"/>
    <xf numFmtId="0" fontId="11" fillId="0" borderId="0" xfId="0" applyFont="1"/>
    <xf numFmtId="172" fontId="12" fillId="0" borderId="0" xfId="0" applyNumberFormat="1" applyFont="1" applyAlignment="1">
      <alignment horizontal="center" vertical="center"/>
    </xf>
    <xf numFmtId="0" fontId="14" fillId="0" borderId="0" xfId="0" applyFont="1"/>
    <xf numFmtId="0" fontId="6" fillId="10" borderId="20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10" fillId="0" borderId="0" xfId="7" applyAlignment="1">
      <alignment horizontal="center"/>
    </xf>
    <xf numFmtId="0" fontId="0" fillId="0" borderId="0" xfId="0" applyAlignment="1">
      <alignment horizontal="center"/>
    </xf>
    <xf numFmtId="173" fontId="0" fillId="0" borderId="0" xfId="0" applyNumberFormat="1" applyBorder="1"/>
    <xf numFmtId="174" fontId="0" fillId="0" borderId="0" xfId="0" applyNumberFormat="1" applyBorder="1"/>
    <xf numFmtId="175" fontId="0" fillId="0" borderId="0" xfId="0" applyNumberFormat="1" applyBorder="1"/>
    <xf numFmtId="176" fontId="0" fillId="0" borderId="0" xfId="0" applyNumberFormat="1" applyBorder="1"/>
    <xf numFmtId="4" fontId="0" fillId="0" borderId="0" xfId="0" applyNumberFormat="1" applyBorder="1"/>
    <xf numFmtId="3" fontId="0" fillId="0" borderId="0" xfId="0" applyNumberFormat="1" applyBorder="1"/>
    <xf numFmtId="177" fontId="0" fillId="0" borderId="7" xfId="0" applyNumberFormat="1" applyBorder="1"/>
    <xf numFmtId="0" fontId="15" fillId="5" borderId="7" xfId="0" applyFont="1" applyFill="1" applyBorder="1"/>
    <xf numFmtId="181" fontId="0" fillId="0" borderId="7" xfId="0" applyNumberFormat="1" applyBorder="1"/>
    <xf numFmtId="0" fontId="0" fillId="0" borderId="16" xfId="0" applyBorder="1"/>
    <xf numFmtId="0" fontId="0" fillId="0" borderId="26" xfId="0" applyBorder="1"/>
    <xf numFmtId="0" fontId="0" fillId="0" borderId="10" xfId="0" applyBorder="1"/>
    <xf numFmtId="0" fontId="15" fillId="5" borderId="6" xfId="0" applyFont="1" applyFill="1" applyBorder="1"/>
    <xf numFmtId="178" fontId="0" fillId="0" borderId="0" xfId="0" applyNumberFormat="1" applyBorder="1"/>
    <xf numFmtId="179" fontId="0" fillId="0" borderId="0" xfId="0" applyNumberFormat="1" applyBorder="1"/>
    <xf numFmtId="181" fontId="0" fillId="0" borderId="0" xfId="0" applyNumberFormat="1" applyBorder="1"/>
    <xf numFmtId="0" fontId="0" fillId="12" borderId="4" xfId="0" applyFill="1" applyBorder="1"/>
    <xf numFmtId="177" fontId="0" fillId="12" borderId="6" xfId="0" applyNumberFormat="1" applyFill="1" applyBorder="1"/>
    <xf numFmtId="0" fontId="6" fillId="5" borderId="16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183" fontId="0" fillId="0" borderId="0" xfId="0" applyNumberFormat="1" applyBorder="1"/>
    <xf numFmtId="186" fontId="0" fillId="0" borderId="0" xfId="0" applyNumberFormat="1" applyBorder="1"/>
    <xf numFmtId="186" fontId="0" fillId="0" borderId="7" xfId="0" applyNumberFormat="1" applyBorder="1"/>
    <xf numFmtId="188" fontId="0" fillId="0" borderId="7" xfId="0" applyNumberFormat="1" applyBorder="1"/>
    <xf numFmtId="182" fontId="0" fillId="0" borderId="0" xfId="0" applyNumberFormat="1" applyBorder="1"/>
    <xf numFmtId="0" fontId="15" fillId="4" borderId="0" xfId="0" applyFont="1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8">
    <cellStyle name="Comma" xfId="2" builtinId="3"/>
    <cellStyle name="Comma 3" xfId="1"/>
    <cellStyle name="Hyperlink" xfId="7" builtinId="8"/>
    <cellStyle name="Normal" xfId="0" builtinId="0"/>
    <cellStyle name="Percent" xfId="3" builtinId="5"/>
    <cellStyle name="خانه های جدول" xfId="4"/>
    <cellStyle name="سرستون" xfId="5"/>
    <cellStyle name="هدر جدول" xfId="6"/>
  </cellStyles>
  <dxfs count="43">
    <dxf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66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 tint="0.14996795556505021"/>
      </font>
      <fill>
        <patternFill>
          <bgColor rgb="FFFFFF99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BF1B1B"/>
        </patternFill>
      </fill>
    </dxf>
    <dxf>
      <font>
        <color theme="0"/>
      </font>
      <fill>
        <patternFill>
          <bgColor rgb="FF006666"/>
        </patternFill>
      </fill>
    </dxf>
    <dxf>
      <font>
        <color theme="0"/>
      </font>
      <fill>
        <patternFill>
          <bgColor rgb="FFCC0066"/>
        </patternFill>
      </fill>
    </dxf>
    <dxf>
      <font>
        <color theme="0"/>
      </font>
      <fill>
        <patternFill>
          <bgColor rgb="FF003366"/>
        </patternFill>
      </fill>
    </dxf>
    <dxf>
      <font>
        <color theme="0"/>
      </font>
      <fill>
        <patternFill>
          <bgColor rgb="FFFF0066"/>
        </patternFill>
      </fill>
    </dxf>
    <dxf>
      <font>
        <color theme="0"/>
      </font>
      <fill>
        <patternFill>
          <bgColor theme="9" tint="-0.499984740745262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 tint="0.14996795556505021"/>
      </font>
      <fill>
        <patternFill>
          <bgColor rgb="FFFFC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00206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7030A0"/>
        </patternFill>
      </fill>
    </dxf>
    <dxf>
      <fill>
        <patternFill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0066"/>
      <color rgb="FFFFFF99"/>
      <color rgb="FF003366"/>
      <color rgb="FFCC0066"/>
      <color rgb="FF983030"/>
      <color rgb="FF006666"/>
      <color rgb="FFBF1B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257629</xdr:colOff>
      <xdr:row>2</xdr:row>
      <xdr:rowOff>234043</xdr:rowOff>
    </xdr:from>
    <xdr:to>
      <xdr:col>13</xdr:col>
      <xdr:colOff>111986</xdr:colOff>
      <xdr:row>9</xdr:row>
      <xdr:rowOff>127000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6129" y="996043"/>
          <a:ext cx="4140607" cy="1893207"/>
        </a:xfrm>
        <a:prstGeom prst="rect">
          <a:avLst/>
        </a:prstGeom>
      </xdr:spPr>
    </xdr:pic>
    <xdr:clientData/>
  </xdr:twoCellAnchor>
  <xdr:twoCellAnchor editAs="oneCell">
    <xdr:from>
      <xdr:col>19</xdr:col>
      <xdr:colOff>260802</xdr:colOff>
      <xdr:row>21</xdr:row>
      <xdr:rowOff>68035</xdr:rowOff>
    </xdr:from>
    <xdr:to>
      <xdr:col>28</xdr:col>
      <xdr:colOff>572937</xdr:colOff>
      <xdr:row>46</xdr:row>
      <xdr:rowOff>158750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51302" y="5497285"/>
          <a:ext cx="6455760" cy="4456340"/>
        </a:xfrm>
        <a:prstGeom prst="rect">
          <a:avLst/>
        </a:prstGeom>
      </xdr:spPr>
    </xdr:pic>
    <xdr:clientData/>
  </xdr:twoCellAnchor>
  <xdr:twoCellAnchor editAs="oneCell">
    <xdr:from>
      <xdr:col>15</xdr:col>
      <xdr:colOff>673554</xdr:colOff>
      <xdr:row>1</xdr:row>
      <xdr:rowOff>333375</xdr:rowOff>
    </xdr:from>
    <xdr:to>
      <xdr:col>28</xdr:col>
      <xdr:colOff>160881</xdr:colOff>
      <xdr:row>17</xdr:row>
      <xdr:rowOff>168173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33554" y="508000"/>
          <a:ext cx="8361452" cy="4390923"/>
        </a:xfrm>
        <a:prstGeom prst="rect">
          <a:avLst/>
        </a:prstGeom>
      </xdr:spPr>
    </xdr:pic>
    <xdr:clientData/>
  </xdr:twoCellAnchor>
  <xdr:twoCellAnchor editAs="oneCell">
    <xdr:from>
      <xdr:col>13</xdr:col>
      <xdr:colOff>267606</xdr:colOff>
      <xdr:row>21</xdr:row>
      <xdr:rowOff>108857</xdr:rowOff>
    </xdr:from>
    <xdr:to>
      <xdr:col>18</xdr:col>
      <xdr:colOff>485321</xdr:colOff>
      <xdr:row>42</xdr:row>
      <xdr:rowOff>156953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62356" y="5538107"/>
          <a:ext cx="3630840" cy="3715221"/>
        </a:xfrm>
        <a:prstGeom prst="rect">
          <a:avLst/>
        </a:prstGeom>
      </xdr:spPr>
    </xdr:pic>
    <xdr:clientData/>
  </xdr:twoCellAnchor>
  <xdr:twoCellAnchor editAs="oneCell">
    <xdr:from>
      <xdr:col>21</xdr:col>
      <xdr:colOff>666750</xdr:colOff>
      <xdr:row>7</xdr:row>
      <xdr:rowOff>0</xdr:rowOff>
    </xdr:from>
    <xdr:to>
      <xdr:col>30</xdr:col>
      <xdr:colOff>170470</xdr:colOff>
      <xdr:row>10</xdr:row>
      <xdr:rowOff>89693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22500" y="2190750"/>
          <a:ext cx="5647345" cy="946943"/>
        </a:xfrm>
        <a:prstGeom prst="rect">
          <a:avLst/>
        </a:prstGeom>
      </xdr:spPr>
    </xdr:pic>
    <xdr:clientData/>
  </xdr:twoCellAnchor>
  <xdr:twoCellAnchor editAs="oneCell">
    <xdr:from>
      <xdr:col>22</xdr:col>
      <xdr:colOff>222250</xdr:colOff>
      <xdr:row>9</xdr:row>
      <xdr:rowOff>222250</xdr:rowOff>
    </xdr:from>
    <xdr:to>
      <xdr:col>26</xdr:col>
      <xdr:colOff>130175</xdr:colOff>
      <xdr:row>11</xdr:row>
      <xdr:rowOff>241300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0625" y="2984500"/>
          <a:ext cx="26384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6</xdr:row>
      <xdr:rowOff>164110</xdr:rowOff>
    </xdr:from>
    <xdr:to>
      <xdr:col>10</xdr:col>
      <xdr:colOff>209550</xdr:colOff>
      <xdr:row>17</xdr:row>
      <xdr:rowOff>159565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354735"/>
          <a:ext cx="7086600" cy="2014755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20</xdr:row>
      <xdr:rowOff>28575</xdr:rowOff>
    </xdr:from>
    <xdr:to>
      <xdr:col>10</xdr:col>
      <xdr:colOff>684832</xdr:colOff>
      <xdr:row>39</xdr:row>
      <xdr:rowOff>132907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3781425"/>
          <a:ext cx="7742857" cy="3542857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20</xdr:row>
      <xdr:rowOff>9525</xdr:rowOff>
    </xdr:from>
    <xdr:to>
      <xdr:col>17</xdr:col>
      <xdr:colOff>504093</xdr:colOff>
      <xdr:row>32</xdr:row>
      <xdr:rowOff>180682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72475" y="3762375"/>
          <a:ext cx="5857143" cy="23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39</xdr:row>
      <xdr:rowOff>114300</xdr:rowOff>
    </xdr:from>
    <xdr:to>
      <xdr:col>8</xdr:col>
      <xdr:colOff>653578</xdr:colOff>
      <xdr:row>51</xdr:row>
      <xdr:rowOff>94675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04825" y="7277100"/>
          <a:ext cx="6273328" cy="2152075"/>
        </a:xfrm>
        <a:prstGeom prst="rect">
          <a:avLst/>
        </a:prstGeom>
      </xdr:spPr>
    </xdr:pic>
    <xdr:clientData/>
  </xdr:twoCellAnchor>
  <xdr:twoCellAnchor editAs="oneCell">
    <xdr:from>
      <xdr:col>0</xdr:col>
      <xdr:colOff>504825</xdr:colOff>
      <xdr:row>52</xdr:row>
      <xdr:rowOff>28575</xdr:rowOff>
    </xdr:from>
    <xdr:to>
      <xdr:col>10</xdr:col>
      <xdr:colOff>751507</xdr:colOff>
      <xdr:row>69</xdr:row>
      <xdr:rowOff>18667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4825" y="9544050"/>
          <a:ext cx="7742857" cy="30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10</xdr:col>
      <xdr:colOff>989625</xdr:colOff>
      <xdr:row>90</xdr:row>
      <xdr:rowOff>123357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85800" y="12773025"/>
          <a:ext cx="7800000" cy="37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91</xdr:row>
      <xdr:rowOff>28575</xdr:rowOff>
    </xdr:from>
    <xdr:to>
      <xdr:col>10</xdr:col>
      <xdr:colOff>1132489</xdr:colOff>
      <xdr:row>107</xdr:row>
      <xdr:rowOff>132975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42950" y="16602075"/>
          <a:ext cx="7885714" cy="3000000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112</xdr:row>
      <xdr:rowOff>85725</xdr:rowOff>
    </xdr:from>
    <xdr:to>
      <xdr:col>13</xdr:col>
      <xdr:colOff>76200</xdr:colOff>
      <xdr:row>116</xdr:row>
      <xdr:rowOff>95250</xdr:rowOff>
    </xdr:to>
    <xdr:pic>
      <xdr:nvPicPr>
        <xdr:cNvPr id="10" name="Picture 9" descr="C:\Users\ALIREZA\AppData\Local\Temp\SNAGHTMLa014df8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20640675"/>
          <a:ext cx="40005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%20104/Desktop/session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Excel%202007-me/&#1580;&#1586;&#1608;&#1607;%20&#1575;&#1705;&#1587;&#1604;%20&#1605;&#1606;/&#1605;&#1579;&#1575;&#1604;%20&#1580;&#1586;&#1608;&#1607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"/>
      <sheetName val="IF (2)"/>
      <sheetName val="IF-1"/>
      <sheetName val="AND"/>
      <sheetName val="OR"/>
      <sheetName val="and-or"/>
      <sheetName val="IF-2"/>
      <sheetName val="Nested IF"/>
      <sheetName val="Nested IF (2)"/>
      <sheetName val="تمرین if"/>
      <sheetName val="تمرین if-2"/>
      <sheetName val="تمرین if-3"/>
      <sheetName val="TAX"/>
      <sheetName val="count"/>
      <sheetName val="countif-ifs"/>
      <sheetName val="sumif"/>
      <sheetName val="database-function"/>
      <sheetName val="mid-right-left"/>
      <sheetName val="database1"/>
      <sheetName val="تمرین 1"/>
      <sheetName val="تمرین 2"/>
      <sheetName val="تمرین 3"/>
      <sheetName val="time"/>
      <sheetName val="ساعت کاری"/>
      <sheetName val="v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خانم</v>
          </cell>
          <cell r="C1" t="str">
            <v>آقا</v>
          </cell>
          <cell r="D1" t="str">
            <v>خانم</v>
          </cell>
          <cell r="E1" t="str">
            <v>آقا</v>
          </cell>
          <cell r="F1" t="str">
            <v>خانم</v>
          </cell>
          <cell r="G1" t="str">
            <v>خانم</v>
          </cell>
          <cell r="H1" t="str">
            <v>خانم</v>
          </cell>
          <cell r="I1" t="str">
            <v>آقا</v>
          </cell>
          <cell r="J1" t="str">
            <v>آقا</v>
          </cell>
          <cell r="K1" t="str">
            <v>خانم</v>
          </cell>
          <cell r="L1" t="str">
            <v>خانم</v>
          </cell>
          <cell r="M1" t="str">
            <v>خانم</v>
          </cell>
          <cell r="N1" t="str">
            <v>آقا</v>
          </cell>
          <cell r="O1" t="str">
            <v>خانم</v>
          </cell>
          <cell r="P1" t="str">
            <v>آقا</v>
          </cell>
          <cell r="Q1" t="str">
            <v>آقا</v>
          </cell>
          <cell r="R1" t="str">
            <v>خانم</v>
          </cell>
        </row>
        <row r="2">
          <cell r="B2" t="str">
            <v>مجرد</v>
          </cell>
          <cell r="C2" t="str">
            <v>مجرد</v>
          </cell>
          <cell r="D2" t="str">
            <v>متاهل</v>
          </cell>
          <cell r="E2" t="str">
            <v>متاهل</v>
          </cell>
          <cell r="F2" t="str">
            <v>مجرد</v>
          </cell>
          <cell r="G2" t="str">
            <v>متاهل</v>
          </cell>
          <cell r="H2" t="str">
            <v>متاهل</v>
          </cell>
          <cell r="I2" t="str">
            <v>مجرد</v>
          </cell>
          <cell r="J2" t="str">
            <v>متاهل</v>
          </cell>
          <cell r="K2" t="str">
            <v>مجرد</v>
          </cell>
          <cell r="L2" t="str">
            <v>متاهل</v>
          </cell>
          <cell r="M2" t="str">
            <v>متاهل</v>
          </cell>
          <cell r="N2" t="str">
            <v>متاهل</v>
          </cell>
          <cell r="O2" t="str">
            <v>مجرد</v>
          </cell>
          <cell r="P2" t="str">
            <v>متاهل</v>
          </cell>
          <cell r="Q2" t="str">
            <v>مجرد</v>
          </cell>
          <cell r="R2" t="str">
            <v>متاهل</v>
          </cell>
        </row>
      </sheetData>
      <sheetData sheetId="15">
        <row r="2">
          <cell r="A2" t="str">
            <v>خانم</v>
          </cell>
          <cell r="C2">
            <v>200</v>
          </cell>
        </row>
        <row r="3">
          <cell r="A3" t="str">
            <v>آقا</v>
          </cell>
          <cell r="C3">
            <v>200</v>
          </cell>
        </row>
        <row r="4">
          <cell r="A4" t="str">
            <v>خانم</v>
          </cell>
          <cell r="C4">
            <v>300</v>
          </cell>
        </row>
        <row r="5">
          <cell r="A5" t="str">
            <v>آقا</v>
          </cell>
          <cell r="C5">
            <v>400</v>
          </cell>
        </row>
        <row r="6">
          <cell r="A6" t="str">
            <v>خانم</v>
          </cell>
          <cell r="C6">
            <v>500</v>
          </cell>
        </row>
        <row r="7">
          <cell r="A7" t="str">
            <v>خانم</v>
          </cell>
          <cell r="C7">
            <v>100</v>
          </cell>
        </row>
        <row r="8">
          <cell r="A8" t="str">
            <v>خانم</v>
          </cell>
          <cell r="C8">
            <v>400</v>
          </cell>
        </row>
        <row r="9">
          <cell r="A9" t="str">
            <v>آقا</v>
          </cell>
          <cell r="C9">
            <v>500</v>
          </cell>
        </row>
        <row r="10">
          <cell r="A10" t="str">
            <v>آقا</v>
          </cell>
          <cell r="C10">
            <v>600</v>
          </cell>
        </row>
        <row r="11">
          <cell r="A11" t="str">
            <v>خانم</v>
          </cell>
          <cell r="C11">
            <v>500</v>
          </cell>
        </row>
        <row r="12">
          <cell r="A12" t="str">
            <v>خانم</v>
          </cell>
          <cell r="C12">
            <v>300</v>
          </cell>
        </row>
        <row r="13">
          <cell r="A13" t="str">
            <v>خانم</v>
          </cell>
          <cell r="C13">
            <v>400</v>
          </cell>
        </row>
        <row r="14">
          <cell r="A14" t="str">
            <v>آقا</v>
          </cell>
          <cell r="C14">
            <v>500</v>
          </cell>
        </row>
        <row r="15">
          <cell r="A15" t="str">
            <v>خانم</v>
          </cell>
          <cell r="C15">
            <v>300</v>
          </cell>
        </row>
        <row r="16">
          <cell r="A16" t="str">
            <v>آقا</v>
          </cell>
          <cell r="C16">
            <v>100</v>
          </cell>
        </row>
        <row r="17">
          <cell r="A17" t="str">
            <v>آقا</v>
          </cell>
          <cell r="C17">
            <v>500</v>
          </cell>
        </row>
        <row r="18">
          <cell r="A18" t="str">
            <v>خانم</v>
          </cell>
          <cell r="C18">
            <v>900</v>
          </cell>
        </row>
      </sheetData>
      <sheetData sheetId="16">
        <row r="1">
          <cell r="A1" t="str">
            <v>کارمند</v>
          </cell>
          <cell r="B1" t="str">
            <v>تاهل</v>
          </cell>
          <cell r="C1" t="str">
            <v>حقوق</v>
          </cell>
        </row>
        <row r="2">
          <cell r="A2" t="str">
            <v>خانم</v>
          </cell>
          <cell r="B2" t="str">
            <v>مجرد</v>
          </cell>
          <cell r="C2">
            <v>200</v>
          </cell>
        </row>
        <row r="3">
          <cell r="A3" t="str">
            <v>آقا</v>
          </cell>
          <cell r="B3" t="str">
            <v>مجرد</v>
          </cell>
          <cell r="C3">
            <v>200</v>
          </cell>
        </row>
        <row r="4">
          <cell r="A4" t="str">
            <v>خانم</v>
          </cell>
          <cell r="B4" t="str">
            <v>متاهل</v>
          </cell>
          <cell r="C4">
            <v>300</v>
          </cell>
        </row>
        <row r="5">
          <cell r="A5" t="str">
            <v>آقا</v>
          </cell>
          <cell r="B5" t="str">
            <v>متاهل</v>
          </cell>
          <cell r="C5">
            <v>400</v>
          </cell>
        </row>
        <row r="6">
          <cell r="A6" t="str">
            <v>خانم</v>
          </cell>
          <cell r="B6" t="str">
            <v>مجرد</v>
          </cell>
          <cell r="C6">
            <v>500</v>
          </cell>
        </row>
        <row r="7">
          <cell r="A7" t="str">
            <v>خانم</v>
          </cell>
          <cell r="B7" t="str">
            <v>متاهل</v>
          </cell>
          <cell r="C7">
            <v>100</v>
          </cell>
        </row>
        <row r="8">
          <cell r="A8" t="str">
            <v>خانم</v>
          </cell>
          <cell r="B8" t="str">
            <v>متاهل</v>
          </cell>
          <cell r="C8">
            <v>400</v>
          </cell>
        </row>
        <row r="9">
          <cell r="A9" t="str">
            <v>آقا</v>
          </cell>
          <cell r="B9" t="str">
            <v>مجرد</v>
          </cell>
          <cell r="C9">
            <v>500</v>
          </cell>
        </row>
        <row r="10">
          <cell r="A10" t="str">
            <v>آقا</v>
          </cell>
          <cell r="B10" t="str">
            <v>متاهل</v>
          </cell>
          <cell r="C10">
            <v>600</v>
          </cell>
        </row>
        <row r="11">
          <cell r="A11" t="str">
            <v>خانم</v>
          </cell>
          <cell r="B11" t="str">
            <v>مجرد</v>
          </cell>
          <cell r="C11">
            <v>500</v>
          </cell>
        </row>
        <row r="12">
          <cell r="A12" t="str">
            <v>خانم</v>
          </cell>
          <cell r="B12" t="str">
            <v>متاهل</v>
          </cell>
          <cell r="C12">
            <v>300</v>
          </cell>
        </row>
        <row r="13">
          <cell r="A13" t="str">
            <v>خانم</v>
          </cell>
          <cell r="B13" t="str">
            <v>متاهل</v>
          </cell>
          <cell r="C13">
            <v>400</v>
          </cell>
        </row>
        <row r="14">
          <cell r="A14" t="str">
            <v>آقا</v>
          </cell>
          <cell r="B14" t="str">
            <v>متاهل</v>
          </cell>
          <cell r="C14">
            <v>500</v>
          </cell>
        </row>
        <row r="15">
          <cell r="A15" t="str">
            <v>خانم</v>
          </cell>
          <cell r="B15" t="str">
            <v>مجرد</v>
          </cell>
          <cell r="C15">
            <v>300</v>
          </cell>
        </row>
        <row r="16">
          <cell r="A16" t="str">
            <v>آقا</v>
          </cell>
          <cell r="B16" t="str">
            <v>متاهل</v>
          </cell>
          <cell r="C16">
            <v>100</v>
          </cell>
        </row>
        <row r="17">
          <cell r="A17" t="str">
            <v>آقا</v>
          </cell>
          <cell r="B17" t="str">
            <v>مجرد</v>
          </cell>
          <cell r="C17">
            <v>500</v>
          </cell>
        </row>
        <row r="18">
          <cell r="A18" t="str">
            <v>خانم</v>
          </cell>
          <cell r="B18" t="str">
            <v>متاهل</v>
          </cell>
          <cell r="C18">
            <v>900</v>
          </cell>
        </row>
      </sheetData>
      <sheetData sheetId="17">
        <row r="1">
          <cell r="D1" t="str">
            <v>سال</v>
          </cell>
          <cell r="E1" t="str">
            <v>ماه</v>
          </cell>
          <cell r="F1" t="str">
            <v>روز</v>
          </cell>
          <cell r="G1" t="str">
            <v>بانک</v>
          </cell>
          <cell r="H1" t="str">
            <v>شعبه</v>
          </cell>
          <cell r="I1" t="str">
            <v>میزان گردش</v>
          </cell>
        </row>
        <row r="2">
          <cell r="D2" t="str">
            <v>1394</v>
          </cell>
          <cell r="E2" t="str">
            <v>10</v>
          </cell>
          <cell r="F2" t="str">
            <v>01</v>
          </cell>
          <cell r="G2" t="str">
            <v>ملی</v>
          </cell>
          <cell r="H2" t="str">
            <v>تجریش</v>
          </cell>
          <cell r="I2">
            <v>200</v>
          </cell>
        </row>
        <row r="3">
          <cell r="D3" t="str">
            <v>1395</v>
          </cell>
          <cell r="E3" t="str">
            <v>05</v>
          </cell>
          <cell r="F3" t="str">
            <v>02</v>
          </cell>
          <cell r="G3" t="str">
            <v>صادرات</v>
          </cell>
          <cell r="H3" t="str">
            <v>مفتح</v>
          </cell>
          <cell r="I3">
            <v>300</v>
          </cell>
        </row>
        <row r="4">
          <cell r="D4" t="str">
            <v>1390</v>
          </cell>
          <cell r="E4" t="str">
            <v>03</v>
          </cell>
          <cell r="F4" t="str">
            <v>30</v>
          </cell>
          <cell r="G4" t="str">
            <v>ملی</v>
          </cell>
          <cell r="H4" t="str">
            <v>تجریش</v>
          </cell>
          <cell r="I4">
            <v>500</v>
          </cell>
        </row>
        <row r="5">
          <cell r="D5" t="str">
            <v>1391</v>
          </cell>
          <cell r="E5" t="str">
            <v>06</v>
          </cell>
          <cell r="F5" t="str">
            <v>02</v>
          </cell>
          <cell r="G5" t="str">
            <v>تجارت</v>
          </cell>
          <cell r="H5" t="str">
            <v>مفتح</v>
          </cell>
          <cell r="I5">
            <v>100</v>
          </cell>
        </row>
        <row r="6">
          <cell r="D6" t="str">
            <v>1391</v>
          </cell>
          <cell r="E6" t="str">
            <v>06</v>
          </cell>
          <cell r="F6" t="str">
            <v>03</v>
          </cell>
          <cell r="G6" t="str">
            <v>صادرات</v>
          </cell>
          <cell r="H6" t="str">
            <v>مفتح</v>
          </cell>
          <cell r="I6">
            <v>200</v>
          </cell>
        </row>
        <row r="7">
          <cell r="D7" t="str">
            <v>1394</v>
          </cell>
          <cell r="E7" t="str">
            <v>05</v>
          </cell>
          <cell r="F7" t="str">
            <v>26</v>
          </cell>
          <cell r="G7" t="str">
            <v>ملی</v>
          </cell>
          <cell r="H7" t="str">
            <v>تجریش</v>
          </cell>
          <cell r="I7">
            <v>300</v>
          </cell>
        </row>
        <row r="8">
          <cell r="D8" t="str">
            <v>1390</v>
          </cell>
          <cell r="E8" t="str">
            <v>08</v>
          </cell>
          <cell r="F8" t="str">
            <v>06</v>
          </cell>
          <cell r="G8" t="str">
            <v>تجارت</v>
          </cell>
          <cell r="H8" t="str">
            <v>مفتح</v>
          </cell>
          <cell r="I8">
            <v>500</v>
          </cell>
        </row>
        <row r="9">
          <cell r="D9" t="str">
            <v>1390</v>
          </cell>
          <cell r="E9" t="str">
            <v>08</v>
          </cell>
          <cell r="F9" t="str">
            <v>06</v>
          </cell>
          <cell r="G9" t="str">
            <v>صادرات</v>
          </cell>
          <cell r="H9" t="str">
            <v>مفتح</v>
          </cell>
          <cell r="I9">
            <v>800</v>
          </cell>
        </row>
        <row r="10">
          <cell r="D10" t="str">
            <v>1394</v>
          </cell>
          <cell r="E10" t="str">
            <v>04</v>
          </cell>
          <cell r="F10" t="str">
            <v>07</v>
          </cell>
          <cell r="G10" t="str">
            <v>ملی</v>
          </cell>
          <cell r="H10" t="str">
            <v>تجریش</v>
          </cell>
          <cell r="I10">
            <v>600</v>
          </cell>
        </row>
        <row r="11">
          <cell r="D11" t="str">
            <v>1392</v>
          </cell>
          <cell r="E11" t="str">
            <v>05</v>
          </cell>
          <cell r="F11" t="str">
            <v>08</v>
          </cell>
          <cell r="G11" t="str">
            <v>تجارت</v>
          </cell>
          <cell r="H11" t="str">
            <v>مفتح</v>
          </cell>
          <cell r="I11">
            <v>200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2"/>
      <sheetName val="جدول 2 (2)"/>
      <sheetName val="S1"/>
      <sheetName val="S2"/>
      <sheetName val="S3"/>
      <sheetName val="S4"/>
      <sheetName val="S5"/>
      <sheetName val="S6"/>
      <sheetName val="S7"/>
      <sheetName val="S8"/>
      <sheetName val="Sheet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45000000</v>
          </cell>
        </row>
        <row r="16">
          <cell r="C16">
            <v>49500000</v>
          </cell>
        </row>
      </sheetData>
      <sheetData sheetId="8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2" name="Table2" displayName="Table2" ref="Z6:Z12" totalsRowShown="0" headerRowDxfId="42" dataDxfId="40" headerRowBorderDxfId="41" tableBorderDxfId="39">
  <autoFilter ref="Z6:Z12"/>
  <tableColumns count="1">
    <tableColumn id="1" name="madrak" dataDxfId="3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bl_madrak" displayName="tbl_madrak" ref="P2:P7" totalsRowShown="0" headerRowDxfId="37" dataDxfId="36">
  <autoFilter ref="P2:P7"/>
  <tableColumns count="1">
    <tableColumn id="1" name="مدرک تحصیلی" dataDxfId="3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dmcritchie.mvps.org/excel/colors.ht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Y28"/>
  <sheetViews>
    <sheetView showGridLines="0" zoomScale="110" zoomScaleNormal="110" workbookViewId="0">
      <selection activeCell="V7" sqref="V7"/>
    </sheetView>
  </sheetViews>
  <sheetFormatPr defaultRowHeight="14.25" x14ac:dyDescent="0.2"/>
  <cols>
    <col min="1" max="1" width="1.875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bestFit="1" customWidth="1"/>
    <col min="13" max="13" width="1.875" customWidth="1"/>
    <col min="14" max="14" width="4.875" bestFit="1" customWidth="1"/>
    <col min="15" max="15" width="10" bestFit="1" customWidth="1"/>
    <col min="16" max="16" width="8.25" bestFit="1" customWidth="1"/>
    <col min="17" max="17" width="11.25" bestFit="1" customWidth="1"/>
    <col min="18" max="18" width="11.375" bestFit="1" customWidth="1"/>
    <col min="19" max="19" width="8.125" bestFit="1" customWidth="1"/>
    <col min="20" max="20" width="8" bestFit="1" customWidth="1"/>
    <col min="21" max="21" width="12.375" bestFit="1" customWidth="1"/>
    <col min="22" max="22" width="10.875" bestFit="1" customWidth="1"/>
    <col min="23" max="23" width="3.875" bestFit="1" customWidth="1"/>
    <col min="24" max="24" width="10.5" bestFit="1" customWidth="1"/>
  </cols>
  <sheetData>
    <row r="4" spans="2:25" ht="23.25" thickBot="1" x14ac:dyDescent="0.25">
      <c r="B4" s="14" t="s">
        <v>168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N4" s="14" t="s">
        <v>169</v>
      </c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5" ht="15" thickBo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4" t="s">
        <v>10</v>
      </c>
      <c r="N5" s="2" t="s">
        <v>0</v>
      </c>
      <c r="O5" s="3" t="s">
        <v>1</v>
      </c>
      <c r="P5" s="3" t="s">
        <v>2</v>
      </c>
      <c r="Q5" s="3" t="s">
        <v>3</v>
      </c>
      <c r="R5" s="3" t="s">
        <v>4</v>
      </c>
      <c r="S5" s="3" t="s">
        <v>5</v>
      </c>
      <c r="T5" s="3" t="s">
        <v>6</v>
      </c>
      <c r="U5" s="3" t="s">
        <v>7</v>
      </c>
      <c r="V5" s="3" t="s">
        <v>8</v>
      </c>
      <c r="W5" s="3" t="s">
        <v>9</v>
      </c>
      <c r="X5" s="4" t="s">
        <v>10</v>
      </c>
    </row>
    <row r="6" spans="2:25" x14ac:dyDescent="0.2">
      <c r="B6" s="5">
        <v>1</v>
      </c>
      <c r="C6" s="6">
        <v>745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1353</v>
      </c>
      <c r="I6" s="6" t="s">
        <v>15</v>
      </c>
      <c r="J6" s="6" t="s">
        <v>16</v>
      </c>
      <c r="K6" s="6">
        <v>15</v>
      </c>
      <c r="L6" s="7">
        <v>5400000</v>
      </c>
      <c r="N6" s="5">
        <v>1</v>
      </c>
      <c r="O6" s="6">
        <v>745</v>
      </c>
      <c r="P6" s="6" t="s">
        <v>11</v>
      </c>
      <c r="Q6" s="6" t="s">
        <v>12</v>
      </c>
      <c r="R6" s="6" t="s">
        <v>13</v>
      </c>
      <c r="S6" s="6" t="s">
        <v>14</v>
      </c>
      <c r="T6" s="6">
        <v>1353</v>
      </c>
      <c r="U6" s="6" t="s">
        <v>15</v>
      </c>
      <c r="V6" s="6" t="s">
        <v>16</v>
      </c>
      <c r="W6" s="6">
        <v>15</v>
      </c>
      <c r="X6" s="55">
        <v>5400000</v>
      </c>
      <c r="Y6" s="57" t="b">
        <f>X6&gt;5500000</f>
        <v>0</v>
      </c>
    </row>
    <row r="7" spans="2:25" x14ac:dyDescent="0.2">
      <c r="B7" s="5">
        <v>2</v>
      </c>
      <c r="C7" s="6">
        <v>768</v>
      </c>
      <c r="D7" s="6" t="s">
        <v>17</v>
      </c>
      <c r="E7" s="6" t="s">
        <v>18</v>
      </c>
      <c r="F7" s="6" t="s">
        <v>19</v>
      </c>
      <c r="G7" s="6" t="s">
        <v>20</v>
      </c>
      <c r="H7" s="6">
        <v>1352</v>
      </c>
      <c r="I7" s="6" t="s">
        <v>21</v>
      </c>
      <c r="J7" s="6" t="s">
        <v>22</v>
      </c>
      <c r="K7" s="6">
        <v>14</v>
      </c>
      <c r="L7" s="7">
        <v>5500000</v>
      </c>
      <c r="N7" s="5">
        <v>2</v>
      </c>
      <c r="O7" s="6">
        <v>768</v>
      </c>
      <c r="P7" s="6" t="s">
        <v>17</v>
      </c>
      <c r="Q7" s="6" t="s">
        <v>18</v>
      </c>
      <c r="R7" s="6" t="s">
        <v>19</v>
      </c>
      <c r="S7" s="6" t="s">
        <v>20</v>
      </c>
      <c r="T7" s="6">
        <v>1352</v>
      </c>
      <c r="U7" s="6" t="s">
        <v>21</v>
      </c>
      <c r="V7" s="6" t="s">
        <v>22</v>
      </c>
      <c r="W7" s="6">
        <v>14</v>
      </c>
      <c r="X7" s="55">
        <v>5500000</v>
      </c>
      <c r="Y7" s="57" t="b">
        <f t="shared" ref="Y7:Y15" si="0">X7&gt;5500000</f>
        <v>0</v>
      </c>
    </row>
    <row r="8" spans="2:25" x14ac:dyDescent="0.2">
      <c r="B8" s="5">
        <v>3</v>
      </c>
      <c r="C8" s="6">
        <v>234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1350</v>
      </c>
      <c r="I8" s="6" t="s">
        <v>27</v>
      </c>
      <c r="J8" s="6" t="s">
        <v>22</v>
      </c>
      <c r="K8" s="6">
        <v>13</v>
      </c>
      <c r="L8" s="7">
        <v>7500000</v>
      </c>
      <c r="N8" s="5">
        <v>3</v>
      </c>
      <c r="O8" s="6">
        <v>234</v>
      </c>
      <c r="P8" s="6" t="s">
        <v>23</v>
      </c>
      <c r="Q8" s="6" t="s">
        <v>24</v>
      </c>
      <c r="R8" s="6" t="s">
        <v>25</v>
      </c>
      <c r="S8" s="6" t="s">
        <v>26</v>
      </c>
      <c r="T8" s="6">
        <v>1350</v>
      </c>
      <c r="U8" s="6" t="s">
        <v>27</v>
      </c>
      <c r="V8" s="6" t="s">
        <v>22</v>
      </c>
      <c r="W8" s="6">
        <v>13</v>
      </c>
      <c r="X8" s="55">
        <v>7500000</v>
      </c>
      <c r="Y8" s="57" t="b">
        <f t="shared" si="0"/>
        <v>1</v>
      </c>
    </row>
    <row r="9" spans="2:25" x14ac:dyDescent="0.2">
      <c r="B9" s="5">
        <v>4</v>
      </c>
      <c r="C9" s="6">
        <v>537</v>
      </c>
      <c r="D9" s="6" t="s">
        <v>28</v>
      </c>
      <c r="E9" s="6" t="s">
        <v>29</v>
      </c>
      <c r="F9" s="6" t="s">
        <v>30</v>
      </c>
      <c r="G9" s="6" t="s">
        <v>31</v>
      </c>
      <c r="H9" s="6">
        <v>1336</v>
      </c>
      <c r="I9" s="6" t="s">
        <v>15</v>
      </c>
      <c r="J9" s="6" t="s">
        <v>16</v>
      </c>
      <c r="K9" s="6">
        <v>12</v>
      </c>
      <c r="L9" s="7">
        <v>5800000</v>
      </c>
      <c r="N9" s="5">
        <v>4</v>
      </c>
      <c r="O9" s="6">
        <v>537</v>
      </c>
      <c r="P9" s="6" t="s">
        <v>28</v>
      </c>
      <c r="Q9" s="6" t="s">
        <v>29</v>
      </c>
      <c r="R9" s="6" t="s">
        <v>30</v>
      </c>
      <c r="S9" s="6" t="s">
        <v>31</v>
      </c>
      <c r="T9" s="6">
        <v>1336</v>
      </c>
      <c r="U9" s="6" t="s">
        <v>15</v>
      </c>
      <c r="V9" s="6" t="s">
        <v>16</v>
      </c>
      <c r="W9" s="6">
        <v>12</v>
      </c>
      <c r="X9" s="55">
        <v>5800000</v>
      </c>
      <c r="Y9" s="57" t="b">
        <f t="shared" si="0"/>
        <v>1</v>
      </c>
    </row>
    <row r="10" spans="2:25" x14ac:dyDescent="0.2">
      <c r="B10" s="5">
        <v>5</v>
      </c>
      <c r="C10" s="6">
        <v>972</v>
      </c>
      <c r="D10" s="6" t="s">
        <v>32</v>
      </c>
      <c r="E10" s="6" t="s">
        <v>33</v>
      </c>
      <c r="F10" s="6" t="s">
        <v>34</v>
      </c>
      <c r="G10" s="6" t="s">
        <v>35</v>
      </c>
      <c r="H10" s="6">
        <v>1350</v>
      </c>
      <c r="I10" s="6" t="s">
        <v>21</v>
      </c>
      <c r="J10" s="6" t="s">
        <v>16</v>
      </c>
      <c r="K10" s="6">
        <v>12</v>
      </c>
      <c r="L10" s="7">
        <v>2700000</v>
      </c>
      <c r="N10" s="5">
        <v>5</v>
      </c>
      <c r="O10" s="6">
        <v>972</v>
      </c>
      <c r="P10" s="6" t="s">
        <v>32</v>
      </c>
      <c r="Q10" s="6" t="s">
        <v>33</v>
      </c>
      <c r="R10" s="6" t="s">
        <v>34</v>
      </c>
      <c r="S10" s="6" t="s">
        <v>35</v>
      </c>
      <c r="T10" s="6">
        <v>1350</v>
      </c>
      <c r="U10" s="6" t="s">
        <v>21</v>
      </c>
      <c r="V10" s="6" t="s">
        <v>16</v>
      </c>
      <c r="W10" s="6">
        <v>12</v>
      </c>
      <c r="X10" s="55">
        <v>2700000</v>
      </c>
      <c r="Y10" s="57" t="b">
        <f t="shared" si="0"/>
        <v>0</v>
      </c>
    </row>
    <row r="11" spans="2:25" x14ac:dyDescent="0.2">
      <c r="B11" s="5">
        <v>6</v>
      </c>
      <c r="C11" s="6">
        <v>576</v>
      </c>
      <c r="D11" s="6" t="s">
        <v>36</v>
      </c>
      <c r="E11" s="6" t="s">
        <v>37</v>
      </c>
      <c r="F11" s="6" t="s">
        <v>38</v>
      </c>
      <c r="G11" s="6" t="s">
        <v>39</v>
      </c>
      <c r="H11" s="6">
        <v>1352</v>
      </c>
      <c r="I11" s="6" t="s">
        <v>27</v>
      </c>
      <c r="J11" s="6" t="s">
        <v>16</v>
      </c>
      <c r="K11" s="6">
        <v>12</v>
      </c>
      <c r="L11" s="7">
        <v>1600000</v>
      </c>
      <c r="N11" s="5">
        <v>6</v>
      </c>
      <c r="O11" s="6">
        <v>576</v>
      </c>
      <c r="P11" s="6" t="s">
        <v>36</v>
      </c>
      <c r="Q11" s="6" t="s">
        <v>37</v>
      </c>
      <c r="R11" s="6" t="s">
        <v>38</v>
      </c>
      <c r="S11" s="6" t="s">
        <v>39</v>
      </c>
      <c r="T11" s="6">
        <v>1352</v>
      </c>
      <c r="U11" s="6" t="s">
        <v>27</v>
      </c>
      <c r="V11" s="6" t="s">
        <v>16</v>
      </c>
      <c r="W11" s="6">
        <v>12</v>
      </c>
      <c r="X11" s="55">
        <v>1600000</v>
      </c>
      <c r="Y11" s="57" t="b">
        <f t="shared" si="0"/>
        <v>0</v>
      </c>
    </row>
    <row r="12" spans="2:25" x14ac:dyDescent="0.2">
      <c r="B12" s="5">
        <v>7</v>
      </c>
      <c r="C12" s="6">
        <v>854</v>
      </c>
      <c r="D12" s="6" t="s">
        <v>32</v>
      </c>
      <c r="E12" s="6" t="s">
        <v>40</v>
      </c>
      <c r="F12" s="6" t="s">
        <v>41</v>
      </c>
      <c r="G12" s="6" t="s">
        <v>42</v>
      </c>
      <c r="H12" s="6">
        <v>1349</v>
      </c>
      <c r="I12" s="6" t="s">
        <v>15</v>
      </c>
      <c r="J12" s="6" t="s">
        <v>16</v>
      </c>
      <c r="K12" s="6">
        <v>14</v>
      </c>
      <c r="L12" s="7">
        <v>6600000</v>
      </c>
      <c r="N12" s="5">
        <v>7</v>
      </c>
      <c r="O12" s="6">
        <v>854</v>
      </c>
      <c r="P12" s="6" t="s">
        <v>32</v>
      </c>
      <c r="Q12" s="6" t="s">
        <v>40</v>
      </c>
      <c r="R12" s="6" t="s">
        <v>41</v>
      </c>
      <c r="S12" s="6" t="s">
        <v>42</v>
      </c>
      <c r="T12" s="6">
        <v>1349</v>
      </c>
      <c r="U12" s="6" t="s">
        <v>15</v>
      </c>
      <c r="V12" s="6" t="s">
        <v>16</v>
      </c>
      <c r="W12" s="6">
        <v>14</v>
      </c>
      <c r="X12" s="55">
        <v>6600000</v>
      </c>
      <c r="Y12" s="57" t="b">
        <f t="shared" si="0"/>
        <v>1</v>
      </c>
    </row>
    <row r="13" spans="2:25" x14ac:dyDescent="0.2">
      <c r="B13" s="5">
        <v>8</v>
      </c>
      <c r="C13" s="6">
        <v>367</v>
      </c>
      <c r="D13" s="6" t="s">
        <v>43</v>
      </c>
      <c r="E13" s="6" t="s">
        <v>44</v>
      </c>
      <c r="F13" s="6" t="s">
        <v>45</v>
      </c>
      <c r="G13" s="6" t="s">
        <v>46</v>
      </c>
      <c r="H13" s="6">
        <v>1357</v>
      </c>
      <c r="I13" s="6" t="s">
        <v>15</v>
      </c>
      <c r="J13" s="6" t="s">
        <v>22</v>
      </c>
      <c r="K13" s="6">
        <v>12</v>
      </c>
      <c r="L13" s="7">
        <v>6100000</v>
      </c>
      <c r="N13" s="5">
        <v>8</v>
      </c>
      <c r="O13" s="6">
        <v>367</v>
      </c>
      <c r="P13" s="6" t="s">
        <v>43</v>
      </c>
      <c r="Q13" s="6" t="s">
        <v>44</v>
      </c>
      <c r="R13" s="6" t="s">
        <v>45</v>
      </c>
      <c r="S13" s="6" t="s">
        <v>46</v>
      </c>
      <c r="T13" s="6">
        <v>1357</v>
      </c>
      <c r="U13" s="6" t="s">
        <v>15</v>
      </c>
      <c r="V13" s="6" t="s">
        <v>22</v>
      </c>
      <c r="W13" s="6">
        <v>12</v>
      </c>
      <c r="X13" s="55">
        <v>6100000</v>
      </c>
      <c r="Y13" s="57" t="b">
        <f t="shared" si="0"/>
        <v>1</v>
      </c>
    </row>
    <row r="14" spans="2:25" x14ac:dyDescent="0.2">
      <c r="B14" s="5">
        <v>9</v>
      </c>
      <c r="C14" s="6">
        <v>147</v>
      </c>
      <c r="D14" s="6" t="s">
        <v>47</v>
      </c>
      <c r="E14" s="6" t="s">
        <v>48</v>
      </c>
      <c r="F14" s="6" t="s">
        <v>49</v>
      </c>
      <c r="G14" s="6" t="s">
        <v>26</v>
      </c>
      <c r="H14" s="6">
        <v>1349</v>
      </c>
      <c r="I14" s="6" t="s">
        <v>21</v>
      </c>
      <c r="J14" s="6" t="s">
        <v>22</v>
      </c>
      <c r="K14" s="6">
        <v>12</v>
      </c>
      <c r="L14" s="7">
        <v>4900000</v>
      </c>
      <c r="N14" s="5">
        <v>9</v>
      </c>
      <c r="O14" s="6">
        <v>147</v>
      </c>
      <c r="P14" s="6" t="s">
        <v>47</v>
      </c>
      <c r="Q14" s="6" t="s">
        <v>48</v>
      </c>
      <c r="R14" s="6" t="s">
        <v>49</v>
      </c>
      <c r="S14" s="6" t="s">
        <v>26</v>
      </c>
      <c r="T14" s="6">
        <v>1349</v>
      </c>
      <c r="U14" s="6" t="s">
        <v>21</v>
      </c>
      <c r="V14" s="6" t="s">
        <v>22</v>
      </c>
      <c r="W14" s="6">
        <v>12</v>
      </c>
      <c r="X14" s="55">
        <v>4900000</v>
      </c>
      <c r="Y14" s="57" t="b">
        <f t="shared" si="0"/>
        <v>0</v>
      </c>
    </row>
    <row r="15" spans="2:25" ht="15" thickBot="1" x14ac:dyDescent="0.25">
      <c r="B15" s="8">
        <v>10</v>
      </c>
      <c r="C15" s="9">
        <v>643</v>
      </c>
      <c r="D15" s="9" t="s">
        <v>50</v>
      </c>
      <c r="E15" s="9" t="s">
        <v>51</v>
      </c>
      <c r="F15" s="9" t="s">
        <v>52</v>
      </c>
      <c r="G15" s="9" t="s">
        <v>31</v>
      </c>
      <c r="H15" s="9">
        <v>1347</v>
      </c>
      <c r="I15" s="9" t="s">
        <v>53</v>
      </c>
      <c r="J15" s="9" t="s">
        <v>16</v>
      </c>
      <c r="K15" s="9">
        <v>12</v>
      </c>
      <c r="L15" s="10">
        <v>1000000</v>
      </c>
      <c r="N15" s="8">
        <v>10</v>
      </c>
      <c r="O15" s="9">
        <v>643</v>
      </c>
      <c r="P15" s="9" t="s">
        <v>50</v>
      </c>
      <c r="Q15" s="9" t="s">
        <v>51</v>
      </c>
      <c r="R15" s="9" t="s">
        <v>52</v>
      </c>
      <c r="S15" s="9" t="s">
        <v>31</v>
      </c>
      <c r="T15" s="9">
        <v>1347</v>
      </c>
      <c r="U15" s="9" t="s">
        <v>53</v>
      </c>
      <c r="V15" s="9" t="s">
        <v>16</v>
      </c>
      <c r="W15" s="9">
        <v>12</v>
      </c>
      <c r="X15" s="56">
        <v>1000000</v>
      </c>
      <c r="Y15" s="57" t="b">
        <f t="shared" si="0"/>
        <v>0</v>
      </c>
    </row>
    <row r="17" spans="2:25" ht="23.25" thickBot="1" x14ac:dyDescent="0.25">
      <c r="B17" s="15" t="s">
        <v>170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N17" s="15" t="s">
        <v>171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2:25" ht="15" thickBot="1" x14ac:dyDescent="0.25">
      <c r="B18" s="2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3" t="s">
        <v>8</v>
      </c>
      <c r="K18" s="3" t="s">
        <v>9</v>
      </c>
      <c r="L18" s="4" t="s">
        <v>10</v>
      </c>
      <c r="N18" s="2" t="s">
        <v>0</v>
      </c>
      <c r="O18" s="3" t="s">
        <v>1</v>
      </c>
      <c r="P18" s="3" t="s">
        <v>2</v>
      </c>
      <c r="Q18" s="3" t="s">
        <v>3</v>
      </c>
      <c r="R18" s="3" t="s">
        <v>4</v>
      </c>
      <c r="S18" s="3" t="s">
        <v>5</v>
      </c>
      <c r="T18" s="3" t="s">
        <v>6</v>
      </c>
      <c r="U18" s="3" t="s">
        <v>7</v>
      </c>
      <c r="V18" s="3" t="s">
        <v>8</v>
      </c>
      <c r="W18" s="3" t="s">
        <v>9</v>
      </c>
      <c r="X18" s="4" t="s">
        <v>10</v>
      </c>
    </row>
    <row r="19" spans="2:25" x14ac:dyDescent="0.2">
      <c r="B19" s="5">
        <v>1</v>
      </c>
      <c r="C19" s="6">
        <v>745</v>
      </c>
      <c r="D19" s="6" t="s">
        <v>11</v>
      </c>
      <c r="E19" s="6" t="s">
        <v>12</v>
      </c>
      <c r="F19" s="6" t="s">
        <v>13</v>
      </c>
      <c r="G19" s="6" t="s">
        <v>14</v>
      </c>
      <c r="H19" s="6">
        <v>1353</v>
      </c>
      <c r="I19" s="6" t="s">
        <v>15</v>
      </c>
      <c r="J19" s="6" t="s">
        <v>16</v>
      </c>
      <c r="K19" s="6">
        <v>15</v>
      </c>
      <c r="L19" s="7">
        <v>5400000</v>
      </c>
      <c r="N19" s="5">
        <v>1</v>
      </c>
      <c r="O19" s="6">
        <v>745</v>
      </c>
      <c r="P19" s="6" t="s">
        <v>11</v>
      </c>
      <c r="Q19" s="6" t="s">
        <v>12</v>
      </c>
      <c r="R19" s="6" t="s">
        <v>13</v>
      </c>
      <c r="S19" s="6" t="s">
        <v>14</v>
      </c>
      <c r="T19" s="6">
        <v>1353</v>
      </c>
      <c r="U19" s="6" t="s">
        <v>15</v>
      </c>
      <c r="V19" s="6" t="s">
        <v>16</v>
      </c>
      <c r="W19" s="6">
        <v>15</v>
      </c>
      <c r="X19" s="7">
        <v>5400000</v>
      </c>
      <c r="Y19" t="b">
        <f>U19="لیسانس"</f>
        <v>0</v>
      </c>
    </row>
    <row r="20" spans="2:25" x14ac:dyDescent="0.2">
      <c r="B20" s="5">
        <v>2</v>
      </c>
      <c r="C20" s="6">
        <v>768</v>
      </c>
      <c r="D20" s="6" t="s">
        <v>17</v>
      </c>
      <c r="E20" s="6" t="s">
        <v>18</v>
      </c>
      <c r="F20" s="6" t="s">
        <v>19</v>
      </c>
      <c r="G20" s="6" t="s">
        <v>20</v>
      </c>
      <c r="H20" s="6">
        <v>1352</v>
      </c>
      <c r="I20" s="6" t="s">
        <v>21</v>
      </c>
      <c r="J20" s="6" t="s">
        <v>22</v>
      </c>
      <c r="K20" s="6">
        <v>14</v>
      </c>
      <c r="L20" s="7">
        <v>5500000</v>
      </c>
      <c r="N20" s="5">
        <v>2</v>
      </c>
      <c r="O20" s="6">
        <v>768</v>
      </c>
      <c r="P20" s="6" t="s">
        <v>17</v>
      </c>
      <c r="Q20" s="6" t="s">
        <v>18</v>
      </c>
      <c r="R20" s="6" t="s">
        <v>19</v>
      </c>
      <c r="S20" s="6" t="s">
        <v>20</v>
      </c>
      <c r="T20" s="6">
        <v>1352</v>
      </c>
      <c r="U20" s="6" t="s">
        <v>21</v>
      </c>
      <c r="V20" s="6" t="s">
        <v>22</v>
      </c>
      <c r="W20" s="6">
        <v>14</v>
      </c>
      <c r="X20" s="7">
        <v>5500000</v>
      </c>
      <c r="Y20" t="b">
        <f t="shared" ref="Y20:Y28" si="1">U20="لیسانس"</f>
        <v>0</v>
      </c>
    </row>
    <row r="21" spans="2:25" x14ac:dyDescent="0.2">
      <c r="B21" s="5">
        <v>3</v>
      </c>
      <c r="C21" s="6">
        <v>234</v>
      </c>
      <c r="D21" s="6" t="s">
        <v>23</v>
      </c>
      <c r="E21" s="6" t="s">
        <v>24</v>
      </c>
      <c r="F21" s="6" t="s">
        <v>25</v>
      </c>
      <c r="G21" s="6" t="s">
        <v>26</v>
      </c>
      <c r="H21" s="6">
        <v>1350</v>
      </c>
      <c r="I21" s="6" t="s">
        <v>27</v>
      </c>
      <c r="J21" s="6" t="s">
        <v>22</v>
      </c>
      <c r="K21" s="6">
        <v>13</v>
      </c>
      <c r="L21" s="7">
        <v>7500000</v>
      </c>
      <c r="N21" s="5">
        <v>3</v>
      </c>
      <c r="O21" s="6">
        <v>234</v>
      </c>
      <c r="P21" s="6" t="s">
        <v>23</v>
      </c>
      <c r="Q21" s="6" t="s">
        <v>24</v>
      </c>
      <c r="R21" s="6" t="s">
        <v>25</v>
      </c>
      <c r="S21" s="6" t="s">
        <v>26</v>
      </c>
      <c r="T21" s="6">
        <v>1350</v>
      </c>
      <c r="U21" s="6" t="s">
        <v>27</v>
      </c>
      <c r="V21" s="6" t="s">
        <v>22</v>
      </c>
      <c r="W21" s="6">
        <v>13</v>
      </c>
      <c r="X21" s="7">
        <v>7500000</v>
      </c>
      <c r="Y21" t="b">
        <f t="shared" si="1"/>
        <v>0</v>
      </c>
    </row>
    <row r="22" spans="2:25" x14ac:dyDescent="0.2">
      <c r="B22" s="5">
        <v>4</v>
      </c>
      <c r="C22" s="6">
        <v>537</v>
      </c>
      <c r="D22" s="6" t="s">
        <v>28</v>
      </c>
      <c r="E22" s="6" t="s">
        <v>29</v>
      </c>
      <c r="F22" s="6" t="s">
        <v>30</v>
      </c>
      <c r="G22" s="6" t="s">
        <v>31</v>
      </c>
      <c r="H22" s="6">
        <v>1336</v>
      </c>
      <c r="I22" s="6" t="s">
        <v>15</v>
      </c>
      <c r="J22" s="6" t="s">
        <v>16</v>
      </c>
      <c r="K22" s="6">
        <v>12</v>
      </c>
      <c r="L22" s="7">
        <v>5800000</v>
      </c>
      <c r="N22" s="5">
        <v>4</v>
      </c>
      <c r="O22" s="6">
        <v>537</v>
      </c>
      <c r="P22" s="6" t="s">
        <v>28</v>
      </c>
      <c r="Q22" s="6" t="s">
        <v>29</v>
      </c>
      <c r="R22" s="6" t="s">
        <v>30</v>
      </c>
      <c r="S22" s="6" t="s">
        <v>31</v>
      </c>
      <c r="T22" s="6">
        <v>1336</v>
      </c>
      <c r="U22" s="6" t="s">
        <v>15</v>
      </c>
      <c r="V22" s="6" t="s">
        <v>16</v>
      </c>
      <c r="W22" s="6">
        <v>12</v>
      </c>
      <c r="X22" s="7">
        <v>5800000</v>
      </c>
      <c r="Y22" t="b">
        <f t="shared" si="1"/>
        <v>0</v>
      </c>
    </row>
    <row r="23" spans="2:25" x14ac:dyDescent="0.2">
      <c r="B23" s="5">
        <v>5</v>
      </c>
      <c r="C23" s="6">
        <v>972</v>
      </c>
      <c r="D23" s="6" t="s">
        <v>32</v>
      </c>
      <c r="E23" s="6" t="s">
        <v>33</v>
      </c>
      <c r="F23" s="6" t="s">
        <v>34</v>
      </c>
      <c r="G23" s="6" t="s">
        <v>35</v>
      </c>
      <c r="H23" s="6">
        <v>1350</v>
      </c>
      <c r="I23" s="6" t="s">
        <v>21</v>
      </c>
      <c r="J23" s="6" t="s">
        <v>16</v>
      </c>
      <c r="K23" s="6">
        <v>12</v>
      </c>
      <c r="L23" s="7">
        <v>2700000</v>
      </c>
      <c r="N23" s="5">
        <v>5</v>
      </c>
      <c r="O23" s="6">
        <v>972</v>
      </c>
      <c r="P23" s="6" t="s">
        <v>32</v>
      </c>
      <c r="Q23" s="6" t="s">
        <v>33</v>
      </c>
      <c r="R23" s="6" t="s">
        <v>34</v>
      </c>
      <c r="S23" s="6" t="s">
        <v>35</v>
      </c>
      <c r="T23" s="6">
        <v>1350</v>
      </c>
      <c r="U23" s="6" t="s">
        <v>21</v>
      </c>
      <c r="V23" s="6" t="s">
        <v>16</v>
      </c>
      <c r="W23" s="6">
        <v>12</v>
      </c>
      <c r="X23" s="7">
        <v>2700000</v>
      </c>
      <c r="Y23" t="b">
        <f t="shared" si="1"/>
        <v>0</v>
      </c>
    </row>
    <row r="24" spans="2:25" x14ac:dyDescent="0.2">
      <c r="B24" s="5">
        <v>6</v>
      </c>
      <c r="C24" s="6">
        <v>576</v>
      </c>
      <c r="D24" s="6" t="s">
        <v>36</v>
      </c>
      <c r="E24" s="6" t="s">
        <v>37</v>
      </c>
      <c r="F24" s="6" t="s">
        <v>38</v>
      </c>
      <c r="G24" s="6" t="s">
        <v>39</v>
      </c>
      <c r="H24" s="6">
        <v>1352</v>
      </c>
      <c r="I24" s="6" t="s">
        <v>27</v>
      </c>
      <c r="J24" s="6" t="s">
        <v>16</v>
      </c>
      <c r="K24" s="6">
        <v>12</v>
      </c>
      <c r="L24" s="7">
        <v>1600000</v>
      </c>
      <c r="N24" s="5">
        <v>6</v>
      </c>
      <c r="O24" s="6">
        <v>576</v>
      </c>
      <c r="P24" s="6" t="s">
        <v>36</v>
      </c>
      <c r="Q24" s="6" t="s">
        <v>37</v>
      </c>
      <c r="R24" s="6" t="s">
        <v>38</v>
      </c>
      <c r="S24" s="6" t="s">
        <v>39</v>
      </c>
      <c r="T24" s="6">
        <v>1352</v>
      </c>
      <c r="U24" s="6" t="s">
        <v>27</v>
      </c>
      <c r="V24" s="6" t="s">
        <v>16</v>
      </c>
      <c r="W24" s="6">
        <v>12</v>
      </c>
      <c r="X24" s="7">
        <v>1600000</v>
      </c>
      <c r="Y24" t="b">
        <f t="shared" si="1"/>
        <v>0</v>
      </c>
    </row>
    <row r="25" spans="2:25" x14ac:dyDescent="0.2">
      <c r="B25" s="5">
        <v>7</v>
      </c>
      <c r="C25" s="6">
        <v>854</v>
      </c>
      <c r="D25" s="6" t="s">
        <v>32</v>
      </c>
      <c r="E25" s="6" t="s">
        <v>40</v>
      </c>
      <c r="F25" s="6" t="s">
        <v>41</v>
      </c>
      <c r="G25" s="6" t="s">
        <v>42</v>
      </c>
      <c r="H25" s="6">
        <v>1349</v>
      </c>
      <c r="I25" s="6" t="s">
        <v>15</v>
      </c>
      <c r="J25" s="6" t="s">
        <v>16</v>
      </c>
      <c r="K25" s="6">
        <v>14</v>
      </c>
      <c r="L25" s="7">
        <v>6600000</v>
      </c>
      <c r="N25" s="5">
        <v>7</v>
      </c>
      <c r="O25" s="6">
        <v>854</v>
      </c>
      <c r="P25" s="6" t="s">
        <v>32</v>
      </c>
      <c r="Q25" s="6" t="s">
        <v>40</v>
      </c>
      <c r="R25" s="6" t="s">
        <v>41</v>
      </c>
      <c r="S25" s="6" t="s">
        <v>42</v>
      </c>
      <c r="T25" s="6">
        <v>1349</v>
      </c>
      <c r="U25" s="6" t="s">
        <v>15</v>
      </c>
      <c r="V25" s="6" t="s">
        <v>16</v>
      </c>
      <c r="W25" s="6">
        <v>14</v>
      </c>
      <c r="X25" s="7">
        <v>6600000</v>
      </c>
      <c r="Y25" t="b">
        <f t="shared" si="1"/>
        <v>0</v>
      </c>
    </row>
    <row r="26" spans="2:25" x14ac:dyDescent="0.2">
      <c r="B26" s="5">
        <v>8</v>
      </c>
      <c r="C26" s="6">
        <v>367</v>
      </c>
      <c r="D26" s="6" t="s">
        <v>43</v>
      </c>
      <c r="E26" s="6" t="s">
        <v>44</v>
      </c>
      <c r="F26" s="6" t="s">
        <v>45</v>
      </c>
      <c r="G26" s="6" t="s">
        <v>46</v>
      </c>
      <c r="H26" s="6">
        <v>1357</v>
      </c>
      <c r="I26" s="6" t="s">
        <v>15</v>
      </c>
      <c r="J26" s="6" t="s">
        <v>22</v>
      </c>
      <c r="K26" s="6">
        <v>12</v>
      </c>
      <c r="L26" s="7">
        <v>6100000</v>
      </c>
      <c r="N26" s="5">
        <v>8</v>
      </c>
      <c r="O26" s="6">
        <v>367</v>
      </c>
      <c r="P26" s="6" t="s">
        <v>43</v>
      </c>
      <c r="Q26" s="6" t="s">
        <v>44</v>
      </c>
      <c r="R26" s="6" t="s">
        <v>45</v>
      </c>
      <c r="S26" s="6" t="s">
        <v>46</v>
      </c>
      <c r="T26" s="6">
        <v>1357</v>
      </c>
      <c r="U26" s="6" t="s">
        <v>15</v>
      </c>
      <c r="V26" s="6" t="s">
        <v>22</v>
      </c>
      <c r="W26" s="6">
        <v>12</v>
      </c>
      <c r="X26" s="7">
        <v>6100000</v>
      </c>
      <c r="Y26" t="b">
        <f t="shared" si="1"/>
        <v>0</v>
      </c>
    </row>
    <row r="27" spans="2:25" x14ac:dyDescent="0.2">
      <c r="B27" s="5">
        <v>9</v>
      </c>
      <c r="C27" s="6">
        <v>147</v>
      </c>
      <c r="D27" s="6" t="s">
        <v>47</v>
      </c>
      <c r="E27" s="6" t="s">
        <v>48</v>
      </c>
      <c r="F27" s="6" t="s">
        <v>49</v>
      </c>
      <c r="G27" s="6" t="s">
        <v>26</v>
      </c>
      <c r="H27" s="6">
        <v>1349</v>
      </c>
      <c r="I27" s="6" t="s">
        <v>21</v>
      </c>
      <c r="J27" s="6" t="s">
        <v>22</v>
      </c>
      <c r="K27" s="6">
        <v>12</v>
      </c>
      <c r="L27" s="7">
        <v>4900000</v>
      </c>
      <c r="N27" s="5">
        <v>9</v>
      </c>
      <c r="O27" s="6">
        <v>147</v>
      </c>
      <c r="P27" s="6" t="s">
        <v>47</v>
      </c>
      <c r="Q27" s="6" t="s">
        <v>48</v>
      </c>
      <c r="R27" s="6" t="s">
        <v>49</v>
      </c>
      <c r="S27" s="6" t="s">
        <v>26</v>
      </c>
      <c r="T27" s="6">
        <v>1349</v>
      </c>
      <c r="U27" s="6" t="s">
        <v>21</v>
      </c>
      <c r="V27" s="6" t="s">
        <v>22</v>
      </c>
      <c r="W27" s="6">
        <v>12</v>
      </c>
      <c r="X27" s="7">
        <v>4900000</v>
      </c>
      <c r="Y27" t="b">
        <f t="shared" si="1"/>
        <v>0</v>
      </c>
    </row>
    <row r="28" spans="2:25" ht="15" thickBot="1" x14ac:dyDescent="0.25">
      <c r="B28" s="8">
        <v>10</v>
      </c>
      <c r="C28" s="9">
        <v>643</v>
      </c>
      <c r="D28" s="9" t="s">
        <v>50</v>
      </c>
      <c r="E28" s="9" t="s">
        <v>51</v>
      </c>
      <c r="F28" s="9" t="s">
        <v>52</v>
      </c>
      <c r="G28" s="9" t="s">
        <v>31</v>
      </c>
      <c r="H28" s="9">
        <v>1347</v>
      </c>
      <c r="I28" s="9" t="s">
        <v>53</v>
      </c>
      <c r="J28" s="9" t="s">
        <v>16</v>
      </c>
      <c r="K28" s="9">
        <v>12</v>
      </c>
      <c r="L28" s="10">
        <v>1000000</v>
      </c>
      <c r="N28" s="8">
        <v>10</v>
      </c>
      <c r="O28" s="9">
        <v>643</v>
      </c>
      <c r="P28" s="9" t="s">
        <v>50</v>
      </c>
      <c r="Q28" s="9" t="s">
        <v>51</v>
      </c>
      <c r="R28" s="9" t="s">
        <v>52</v>
      </c>
      <c r="S28" s="9" t="s">
        <v>31</v>
      </c>
      <c r="T28" s="9">
        <v>1347</v>
      </c>
      <c r="U28" s="9" t="s">
        <v>53</v>
      </c>
      <c r="V28" s="9" t="s">
        <v>16</v>
      </c>
      <c r="W28" s="9">
        <v>12</v>
      </c>
      <c r="X28" s="10">
        <v>1000000</v>
      </c>
      <c r="Y28" t="b">
        <f t="shared" si="1"/>
        <v>1</v>
      </c>
    </row>
  </sheetData>
  <conditionalFormatting sqref="B6:L15">
    <cfRule type="expression" dxfId="33" priority="9">
      <formula>$I6=$F$3</formula>
    </cfRule>
  </conditionalFormatting>
  <conditionalFormatting sqref="N6:X15">
    <cfRule type="expression" dxfId="32" priority="8">
      <formula>$I6=$F$3</formula>
    </cfRule>
  </conditionalFormatting>
  <conditionalFormatting sqref="B19:L28">
    <cfRule type="expression" dxfId="31" priority="7">
      <formula>$I19=$F$3</formula>
    </cfRule>
  </conditionalFormatting>
  <conditionalFormatting sqref="N19:X28">
    <cfRule type="expression" dxfId="30" priority="6">
      <formula>$I19=$F$3</formula>
    </cfRule>
  </conditionalFormatting>
  <conditionalFormatting sqref="L6:L15">
    <cfRule type="cellIs" dxfId="29" priority="5" operator="greaterThan">
      <formula>5500000</formula>
    </cfRule>
  </conditionalFormatting>
  <conditionalFormatting sqref="X6:X15">
    <cfRule type="expression" dxfId="28" priority="4">
      <formula>X6&gt;5500000</formula>
    </cfRule>
  </conditionalFormatting>
  <conditionalFormatting sqref="I19:I28">
    <cfRule type="cellIs" dxfId="27" priority="2" operator="equal">
      <formula>"لیسانس"</formula>
    </cfRule>
  </conditionalFormatting>
  <conditionalFormatting sqref="U19:U28">
    <cfRule type="expression" dxfId="26" priority="1">
      <formula>U19="لیسانس"</formula>
    </cfRule>
  </conditionalFormatting>
  <dataValidations count="1">
    <dataValidation type="list" allowBlank="1" showInputMessage="1" showErrorMessage="1" sqref="I6:I15 U6:U15 I19:I28 U19:U28">
      <formula1>"دیپلم,فوق دیپلم,لیسانس,فوق لیسانس,دکترا"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17"/>
  <sheetViews>
    <sheetView showGridLines="0" workbookViewId="0">
      <selection activeCell="O16" sqref="O16"/>
    </sheetView>
  </sheetViews>
  <sheetFormatPr defaultRowHeight="14.25" x14ac:dyDescent="0.2"/>
  <cols>
    <col min="1" max="1" width="2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customWidth="1"/>
    <col min="13" max="13" width="2" customWidth="1"/>
    <col min="14" max="14" width="4.625" bestFit="1" customWidth="1"/>
    <col min="15" max="15" width="10.375" bestFit="1" customWidth="1"/>
    <col min="16" max="16" width="9.875" bestFit="1" customWidth="1"/>
    <col min="17" max="17" width="10.875" bestFit="1" customWidth="1"/>
    <col min="18" max="18" width="10.625" bestFit="1" customWidth="1"/>
    <col min="19" max="19" width="8" bestFit="1" customWidth="1"/>
    <col min="20" max="20" width="7.875" bestFit="1" customWidth="1"/>
    <col min="21" max="21" width="12.375" bestFit="1" customWidth="1"/>
    <col min="22" max="22" width="10.625" bestFit="1" customWidth="1"/>
    <col min="23" max="23" width="3.75" bestFit="1" customWidth="1"/>
    <col min="24" max="24" width="10.375" bestFit="1" customWidth="1"/>
  </cols>
  <sheetData>
    <row r="3" spans="2:24" ht="23.25" thickBot="1" x14ac:dyDescent="0.25">
      <c r="B3" s="14" t="s">
        <v>192</v>
      </c>
      <c r="C3" s="14"/>
      <c r="D3" s="14"/>
      <c r="E3" s="14"/>
      <c r="F3" s="14"/>
      <c r="G3" s="14"/>
      <c r="H3" s="14"/>
      <c r="I3" s="14"/>
      <c r="J3" s="14"/>
      <c r="K3" s="14"/>
      <c r="L3" s="14"/>
      <c r="N3" s="14" t="s">
        <v>193</v>
      </c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2:24" ht="15" thickBo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N4" s="2" t="s">
        <v>0</v>
      </c>
      <c r="O4" s="3" t="s">
        <v>1</v>
      </c>
      <c r="P4" s="3" t="s">
        <v>2</v>
      </c>
      <c r="Q4" s="3" t="s">
        <v>3</v>
      </c>
      <c r="R4" s="3" t="s">
        <v>4</v>
      </c>
      <c r="S4" s="3" t="s">
        <v>5</v>
      </c>
      <c r="T4" s="3" t="s">
        <v>6</v>
      </c>
      <c r="U4" s="3" t="s">
        <v>7</v>
      </c>
      <c r="V4" s="3" t="s">
        <v>8</v>
      </c>
      <c r="W4" s="3" t="s">
        <v>9</v>
      </c>
      <c r="X4" s="4" t="s">
        <v>10</v>
      </c>
    </row>
    <row r="5" spans="2:24" x14ac:dyDescent="0.2">
      <c r="B5" s="5">
        <v>1</v>
      </c>
      <c r="C5" s="6">
        <v>745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1353</v>
      </c>
      <c r="I5" s="6" t="s">
        <v>15</v>
      </c>
      <c r="J5" s="6" t="s">
        <v>16</v>
      </c>
      <c r="K5" s="6">
        <v>15</v>
      </c>
      <c r="L5" s="7">
        <v>5400000</v>
      </c>
      <c r="N5" s="5">
        <v>1</v>
      </c>
      <c r="O5" s="6">
        <v>745</v>
      </c>
      <c r="P5" s="6" t="s">
        <v>11</v>
      </c>
      <c r="Q5" s="6" t="s">
        <v>12</v>
      </c>
      <c r="R5" s="6" t="s">
        <v>13</v>
      </c>
      <c r="S5" s="6" t="s">
        <v>14</v>
      </c>
      <c r="T5" s="6">
        <v>1353</v>
      </c>
      <c r="U5" s="6" t="s">
        <v>15</v>
      </c>
      <c r="V5" s="6" t="s">
        <v>16</v>
      </c>
      <c r="W5" s="6">
        <v>15</v>
      </c>
      <c r="X5" s="7">
        <v>5400000</v>
      </c>
    </row>
    <row r="6" spans="2:24" x14ac:dyDescent="0.2">
      <c r="B6" s="5">
        <v>2</v>
      </c>
      <c r="C6" s="6">
        <v>768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1352</v>
      </c>
      <c r="I6" s="6" t="s">
        <v>21</v>
      </c>
      <c r="J6" s="6" t="s">
        <v>22</v>
      </c>
      <c r="K6" s="6">
        <v>14</v>
      </c>
      <c r="L6" s="7">
        <v>5500000</v>
      </c>
      <c r="N6" s="5">
        <v>2</v>
      </c>
      <c r="O6" s="6">
        <v>768</v>
      </c>
      <c r="P6" s="6" t="s">
        <v>17</v>
      </c>
      <c r="Q6" s="6" t="s">
        <v>18</v>
      </c>
      <c r="R6" s="6" t="s">
        <v>19</v>
      </c>
      <c r="S6" s="6" t="s">
        <v>20</v>
      </c>
      <c r="T6" s="6">
        <v>1352</v>
      </c>
      <c r="U6" s="6" t="s">
        <v>21</v>
      </c>
      <c r="V6" s="6" t="s">
        <v>22</v>
      </c>
      <c r="W6" s="6">
        <v>14</v>
      </c>
      <c r="X6" s="7">
        <v>5500000</v>
      </c>
    </row>
    <row r="7" spans="2:24" x14ac:dyDescent="0.2">
      <c r="B7" s="5">
        <v>3</v>
      </c>
      <c r="C7" s="6">
        <v>234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1350</v>
      </c>
      <c r="I7" s="6" t="s">
        <v>27</v>
      </c>
      <c r="J7" s="6" t="s">
        <v>22</v>
      </c>
      <c r="K7" s="6">
        <v>13</v>
      </c>
      <c r="L7" s="7">
        <v>7500000</v>
      </c>
      <c r="N7" s="5">
        <v>3</v>
      </c>
      <c r="O7" s="6">
        <v>234</v>
      </c>
      <c r="P7" s="6" t="s">
        <v>23</v>
      </c>
      <c r="Q7" s="6" t="s">
        <v>24</v>
      </c>
      <c r="R7" s="6" t="s">
        <v>25</v>
      </c>
      <c r="S7" s="6" t="s">
        <v>26</v>
      </c>
      <c r="T7" s="6">
        <v>1350</v>
      </c>
      <c r="U7" s="6" t="s">
        <v>27</v>
      </c>
      <c r="V7" s="6" t="s">
        <v>22</v>
      </c>
      <c r="W7" s="6">
        <v>13</v>
      </c>
      <c r="X7" s="7">
        <v>7500000</v>
      </c>
    </row>
    <row r="8" spans="2:24" x14ac:dyDescent="0.2">
      <c r="B8" s="5">
        <v>4</v>
      </c>
      <c r="C8" s="6">
        <v>537</v>
      </c>
      <c r="D8" s="6" t="s">
        <v>28</v>
      </c>
      <c r="E8" s="6" t="s">
        <v>29</v>
      </c>
      <c r="F8" s="6" t="s">
        <v>30</v>
      </c>
      <c r="G8" s="6" t="s">
        <v>31</v>
      </c>
      <c r="H8" s="6">
        <v>1336</v>
      </c>
      <c r="I8" s="6" t="s">
        <v>15</v>
      </c>
      <c r="J8" s="6" t="s">
        <v>16</v>
      </c>
      <c r="K8" s="6">
        <v>12</v>
      </c>
      <c r="L8" s="7">
        <v>5800000</v>
      </c>
      <c r="N8" s="5">
        <v>4</v>
      </c>
      <c r="O8" s="6">
        <v>537</v>
      </c>
      <c r="P8" s="6" t="s">
        <v>28</v>
      </c>
      <c r="Q8" s="6" t="s">
        <v>29</v>
      </c>
      <c r="R8" s="6" t="s">
        <v>30</v>
      </c>
      <c r="S8" s="6" t="s">
        <v>31</v>
      </c>
      <c r="T8" s="6">
        <v>1336</v>
      </c>
      <c r="U8" s="6" t="s">
        <v>15</v>
      </c>
      <c r="V8" s="6" t="s">
        <v>16</v>
      </c>
      <c r="W8" s="6">
        <v>12</v>
      </c>
      <c r="X8" s="7">
        <v>5800000</v>
      </c>
    </row>
    <row r="9" spans="2:24" x14ac:dyDescent="0.2">
      <c r="B9" s="5">
        <v>5</v>
      </c>
      <c r="C9" s="6">
        <v>972</v>
      </c>
      <c r="D9" s="6" t="s">
        <v>32</v>
      </c>
      <c r="E9" s="6" t="s">
        <v>33</v>
      </c>
      <c r="F9" s="6" t="s">
        <v>34</v>
      </c>
      <c r="G9" s="6" t="s">
        <v>35</v>
      </c>
      <c r="H9" s="6">
        <v>1350</v>
      </c>
      <c r="I9" s="6" t="s">
        <v>21</v>
      </c>
      <c r="J9" s="6" t="s">
        <v>16</v>
      </c>
      <c r="K9" s="6">
        <v>12</v>
      </c>
      <c r="L9" s="7">
        <v>2700000</v>
      </c>
      <c r="N9" s="5">
        <v>5</v>
      </c>
      <c r="O9" s="6">
        <v>972</v>
      </c>
      <c r="P9" s="6" t="s">
        <v>32</v>
      </c>
      <c r="Q9" s="6" t="s">
        <v>33</v>
      </c>
      <c r="R9" s="6" t="s">
        <v>34</v>
      </c>
      <c r="S9" s="6" t="s">
        <v>35</v>
      </c>
      <c r="T9" s="6">
        <v>1350</v>
      </c>
      <c r="U9" s="6" t="s">
        <v>21</v>
      </c>
      <c r="V9" s="6" t="s">
        <v>16</v>
      </c>
      <c r="W9" s="6">
        <v>12</v>
      </c>
      <c r="X9" s="7">
        <v>2700000</v>
      </c>
    </row>
    <row r="10" spans="2:24" x14ac:dyDescent="0.2">
      <c r="B10" s="5">
        <v>6</v>
      </c>
      <c r="C10" s="6">
        <v>576</v>
      </c>
      <c r="D10" s="6" t="s">
        <v>36</v>
      </c>
      <c r="E10" s="6" t="s">
        <v>37</v>
      </c>
      <c r="F10" s="6" t="s">
        <v>38</v>
      </c>
      <c r="G10" s="6" t="s">
        <v>39</v>
      </c>
      <c r="H10" s="6">
        <v>1352</v>
      </c>
      <c r="I10" s="6" t="s">
        <v>27</v>
      </c>
      <c r="J10" s="6" t="s">
        <v>16</v>
      </c>
      <c r="K10" s="6">
        <v>12</v>
      </c>
      <c r="L10" s="7">
        <v>1600000</v>
      </c>
      <c r="N10" s="5">
        <v>6</v>
      </c>
      <c r="O10" s="6">
        <v>576</v>
      </c>
      <c r="P10" s="6" t="s">
        <v>36</v>
      </c>
      <c r="Q10" s="6" t="s">
        <v>37</v>
      </c>
      <c r="R10" s="6" t="s">
        <v>38</v>
      </c>
      <c r="S10" s="6" t="s">
        <v>39</v>
      </c>
      <c r="T10" s="6">
        <v>1352</v>
      </c>
      <c r="U10" s="6" t="s">
        <v>27</v>
      </c>
      <c r="V10" s="6" t="s">
        <v>16</v>
      </c>
      <c r="W10" s="6">
        <v>12</v>
      </c>
      <c r="X10" s="7">
        <v>1600000</v>
      </c>
    </row>
    <row r="11" spans="2:24" x14ac:dyDescent="0.2">
      <c r="B11" s="5">
        <v>7</v>
      </c>
      <c r="C11" s="6">
        <v>854</v>
      </c>
      <c r="D11" s="6" t="s">
        <v>32</v>
      </c>
      <c r="E11" s="6" t="s">
        <v>40</v>
      </c>
      <c r="F11" s="6" t="s">
        <v>41</v>
      </c>
      <c r="G11" s="6" t="s">
        <v>42</v>
      </c>
      <c r="H11" s="6">
        <v>1349</v>
      </c>
      <c r="I11" s="6" t="s">
        <v>15</v>
      </c>
      <c r="J11" s="6" t="s">
        <v>16</v>
      </c>
      <c r="K11" s="6">
        <v>14</v>
      </c>
      <c r="L11" s="7">
        <v>6600000</v>
      </c>
      <c r="N11" s="5">
        <v>7</v>
      </c>
      <c r="O11" s="6">
        <v>854</v>
      </c>
      <c r="P11" s="6" t="s">
        <v>32</v>
      </c>
      <c r="Q11" s="6" t="s">
        <v>40</v>
      </c>
      <c r="R11" s="6" t="s">
        <v>41</v>
      </c>
      <c r="S11" s="6" t="s">
        <v>42</v>
      </c>
      <c r="T11" s="6">
        <v>1349</v>
      </c>
      <c r="U11" s="6" t="s">
        <v>15</v>
      </c>
      <c r="V11" s="6" t="s">
        <v>16</v>
      </c>
      <c r="W11" s="6">
        <v>14</v>
      </c>
      <c r="X11" s="7">
        <v>6600000</v>
      </c>
    </row>
    <row r="12" spans="2:24" x14ac:dyDescent="0.2">
      <c r="B12" s="5">
        <v>8</v>
      </c>
      <c r="C12" s="6">
        <v>367</v>
      </c>
      <c r="D12" s="6" t="s">
        <v>43</v>
      </c>
      <c r="E12" s="6" t="s">
        <v>44</v>
      </c>
      <c r="F12" s="6" t="s">
        <v>45</v>
      </c>
      <c r="G12" s="6" t="s">
        <v>46</v>
      </c>
      <c r="H12" s="6">
        <v>1357</v>
      </c>
      <c r="I12" s="6" t="s">
        <v>15</v>
      </c>
      <c r="J12" s="6" t="s">
        <v>22</v>
      </c>
      <c r="K12" s="6">
        <v>12</v>
      </c>
      <c r="L12" s="7">
        <v>6100000</v>
      </c>
      <c r="N12" s="5">
        <v>8</v>
      </c>
      <c r="O12" s="6">
        <v>367</v>
      </c>
      <c r="P12" s="6" t="s">
        <v>43</v>
      </c>
      <c r="Q12" s="6" t="s">
        <v>44</v>
      </c>
      <c r="R12" s="6" t="s">
        <v>45</v>
      </c>
      <c r="S12" s="6" t="s">
        <v>46</v>
      </c>
      <c r="T12" s="6">
        <v>1357</v>
      </c>
      <c r="U12" s="6" t="s">
        <v>15</v>
      </c>
      <c r="V12" s="6" t="s">
        <v>22</v>
      </c>
      <c r="W12" s="6">
        <v>12</v>
      </c>
      <c r="X12" s="7">
        <v>6100000</v>
      </c>
    </row>
    <row r="13" spans="2:24" x14ac:dyDescent="0.2">
      <c r="B13" s="5">
        <v>9</v>
      </c>
      <c r="C13" s="6">
        <v>147</v>
      </c>
      <c r="D13" s="6" t="s">
        <v>47</v>
      </c>
      <c r="E13" s="6" t="s">
        <v>48</v>
      </c>
      <c r="F13" s="6" t="s">
        <v>49</v>
      </c>
      <c r="G13" s="6" t="s">
        <v>26</v>
      </c>
      <c r="H13" s="6">
        <v>1349</v>
      </c>
      <c r="I13" s="6" t="s">
        <v>21</v>
      </c>
      <c r="J13" s="6" t="s">
        <v>22</v>
      </c>
      <c r="K13" s="6">
        <v>12</v>
      </c>
      <c r="L13" s="7">
        <v>4900000</v>
      </c>
      <c r="N13" s="5">
        <v>9</v>
      </c>
      <c r="O13" s="6">
        <v>147</v>
      </c>
      <c r="P13" s="6" t="s">
        <v>47</v>
      </c>
      <c r="Q13" s="6" t="s">
        <v>48</v>
      </c>
      <c r="R13" s="6" t="s">
        <v>49</v>
      </c>
      <c r="S13" s="6" t="s">
        <v>26</v>
      </c>
      <c r="T13" s="6">
        <v>1349</v>
      </c>
      <c r="U13" s="6" t="s">
        <v>21</v>
      </c>
      <c r="V13" s="6" t="s">
        <v>22</v>
      </c>
      <c r="W13" s="6">
        <v>12</v>
      </c>
      <c r="X13" s="7">
        <v>4900000</v>
      </c>
    </row>
    <row r="14" spans="2:24" ht="15" thickBot="1" x14ac:dyDescent="0.25">
      <c r="B14" s="8">
        <v>10</v>
      </c>
      <c r="C14" s="9">
        <v>643</v>
      </c>
      <c r="D14" s="9" t="s">
        <v>50</v>
      </c>
      <c r="E14" s="9" t="s">
        <v>51</v>
      </c>
      <c r="F14" s="9" t="s">
        <v>52</v>
      </c>
      <c r="G14" s="9" t="s">
        <v>31</v>
      </c>
      <c r="H14" s="9">
        <v>1347</v>
      </c>
      <c r="I14" s="9" t="s">
        <v>53</v>
      </c>
      <c r="J14" s="9" t="s">
        <v>16</v>
      </c>
      <c r="K14" s="9">
        <v>12</v>
      </c>
      <c r="L14" s="10">
        <v>1000000</v>
      </c>
      <c r="N14" s="8">
        <v>10</v>
      </c>
      <c r="O14" s="9">
        <v>643</v>
      </c>
      <c r="P14" s="9" t="s">
        <v>50</v>
      </c>
      <c r="Q14" s="9" t="s">
        <v>51</v>
      </c>
      <c r="R14" s="9" t="s">
        <v>52</v>
      </c>
      <c r="S14" s="9" t="s">
        <v>31</v>
      </c>
      <c r="T14" s="9">
        <v>1347</v>
      </c>
      <c r="U14" s="9" t="s">
        <v>53</v>
      </c>
      <c r="V14" s="9" t="s">
        <v>16</v>
      </c>
      <c r="W14" s="9">
        <v>12</v>
      </c>
      <c r="X14" s="10">
        <v>1000000</v>
      </c>
    </row>
    <row r="16" spans="2:24" ht="22.5" x14ac:dyDescent="0.2">
      <c r="O16" s="32" t="s">
        <v>194</v>
      </c>
    </row>
    <row r="17" spans="15:15" ht="22.5" x14ac:dyDescent="0.2">
      <c r="O17" s="33">
        <f>AVERAGE(X5:X14)</f>
        <v>4710000</v>
      </c>
    </row>
  </sheetData>
  <conditionalFormatting sqref="B5:L14">
    <cfRule type="expression" dxfId="7" priority="2">
      <formula>$I5=$F$3</formula>
    </cfRule>
  </conditionalFormatting>
  <conditionalFormatting sqref="N5:X14">
    <cfRule type="expression" dxfId="6" priority="1">
      <formula>$I5=$F$3</formula>
    </cfRule>
  </conditionalFormatting>
  <dataValidations count="1">
    <dataValidation type="list" allowBlank="1" showInputMessage="1" showErrorMessage="1" sqref="I5:I14 U5:U14">
      <formula1>"دیپلم,فوق دیپلم,لیسانس,فوق لیسانس,دکترا"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17"/>
  <sheetViews>
    <sheetView showGridLines="0" topLeftCell="G1" workbookViewId="0">
      <selection activeCell="P10" sqref="P10"/>
    </sheetView>
  </sheetViews>
  <sheetFormatPr defaultRowHeight="14.25" x14ac:dyDescent="0.2"/>
  <cols>
    <col min="1" max="1" width="2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customWidth="1"/>
    <col min="13" max="13" width="2" customWidth="1"/>
    <col min="14" max="14" width="4.625" bestFit="1" customWidth="1"/>
    <col min="15" max="15" width="10.375" bestFit="1" customWidth="1"/>
    <col min="16" max="16" width="9.875" bestFit="1" customWidth="1"/>
    <col min="17" max="17" width="10.875" bestFit="1" customWidth="1"/>
    <col min="18" max="18" width="10.625" bestFit="1" customWidth="1"/>
    <col min="19" max="19" width="8" bestFit="1" customWidth="1"/>
    <col min="20" max="20" width="7.875" bestFit="1" customWidth="1"/>
    <col min="21" max="21" width="12.375" bestFit="1" customWidth="1"/>
    <col min="22" max="22" width="10.625" bestFit="1" customWidth="1"/>
    <col min="23" max="23" width="3.75" bestFit="1" customWidth="1"/>
    <col min="24" max="24" width="10.375" bestFit="1" customWidth="1"/>
  </cols>
  <sheetData>
    <row r="3" spans="2:24" ht="23.25" thickBot="1" x14ac:dyDescent="0.25">
      <c r="B3" s="14" t="s">
        <v>192</v>
      </c>
      <c r="C3" s="14"/>
      <c r="D3" s="14"/>
      <c r="E3" s="14"/>
      <c r="F3" s="14"/>
      <c r="G3" s="14"/>
      <c r="H3" s="14"/>
      <c r="I3" s="14"/>
      <c r="J3" s="14"/>
      <c r="K3" s="14"/>
      <c r="L3" s="14"/>
      <c r="N3" s="14" t="s">
        <v>193</v>
      </c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2:24" ht="15" thickBo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N4" s="2" t="s">
        <v>0</v>
      </c>
      <c r="O4" s="3" t="s">
        <v>1</v>
      </c>
      <c r="P4" s="3" t="s">
        <v>2</v>
      </c>
      <c r="Q4" s="3" t="s">
        <v>3</v>
      </c>
      <c r="R4" s="3" t="s">
        <v>4</v>
      </c>
      <c r="S4" s="3" t="s">
        <v>5</v>
      </c>
      <c r="T4" s="3" t="s">
        <v>6</v>
      </c>
      <c r="U4" s="3" t="s">
        <v>7</v>
      </c>
      <c r="V4" s="3" t="s">
        <v>8</v>
      </c>
      <c r="W4" s="3" t="s">
        <v>9</v>
      </c>
      <c r="X4" s="4" t="s">
        <v>10</v>
      </c>
    </row>
    <row r="5" spans="2:24" x14ac:dyDescent="0.2">
      <c r="B5" s="5">
        <v>1</v>
      </c>
      <c r="C5" s="6">
        <v>745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1353</v>
      </c>
      <c r="I5" s="6" t="s">
        <v>15</v>
      </c>
      <c r="J5" s="6" t="s">
        <v>16</v>
      </c>
      <c r="K5" s="6">
        <v>15</v>
      </c>
      <c r="L5" s="7">
        <v>5400000</v>
      </c>
      <c r="N5" s="5">
        <v>1</v>
      </c>
      <c r="O5" s="6">
        <v>745</v>
      </c>
      <c r="P5" s="6" t="s">
        <v>11</v>
      </c>
      <c r="Q5" s="6" t="s">
        <v>12</v>
      </c>
      <c r="R5" s="6" t="s">
        <v>13</v>
      </c>
      <c r="S5" s="6" t="s">
        <v>14</v>
      </c>
      <c r="T5" s="6">
        <v>1353</v>
      </c>
      <c r="U5" s="6" t="s">
        <v>15</v>
      </c>
      <c r="V5" s="6" t="s">
        <v>16</v>
      </c>
      <c r="W5" s="6">
        <v>15</v>
      </c>
      <c r="X5" s="7">
        <v>5400000</v>
      </c>
    </row>
    <row r="6" spans="2:24" x14ac:dyDescent="0.2">
      <c r="B6" s="5">
        <v>2</v>
      </c>
      <c r="C6" s="6">
        <v>768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1352</v>
      </c>
      <c r="I6" s="6" t="s">
        <v>21</v>
      </c>
      <c r="J6" s="6" t="s">
        <v>22</v>
      </c>
      <c r="K6" s="6">
        <v>14</v>
      </c>
      <c r="L6" s="7">
        <v>5500000</v>
      </c>
      <c r="N6" s="5">
        <v>2</v>
      </c>
      <c r="O6" s="6">
        <v>768</v>
      </c>
      <c r="P6" s="6" t="s">
        <v>17</v>
      </c>
      <c r="Q6" s="6" t="s">
        <v>18</v>
      </c>
      <c r="R6" s="6" t="s">
        <v>19</v>
      </c>
      <c r="S6" s="6" t="s">
        <v>20</v>
      </c>
      <c r="T6" s="6">
        <v>1352</v>
      </c>
      <c r="U6" s="6" t="s">
        <v>21</v>
      </c>
      <c r="V6" s="6" t="s">
        <v>22</v>
      </c>
      <c r="W6" s="6">
        <v>14</v>
      </c>
      <c r="X6" s="7">
        <v>5500000</v>
      </c>
    </row>
    <row r="7" spans="2:24" x14ac:dyDescent="0.2">
      <c r="B7" s="5">
        <v>3</v>
      </c>
      <c r="C7" s="6">
        <v>234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1350</v>
      </c>
      <c r="I7" s="6" t="s">
        <v>27</v>
      </c>
      <c r="J7" s="6" t="s">
        <v>22</v>
      </c>
      <c r="K7" s="6">
        <v>13</v>
      </c>
      <c r="L7" s="7">
        <v>7500000</v>
      </c>
      <c r="N7" s="5">
        <v>3</v>
      </c>
      <c r="O7" s="6">
        <v>234</v>
      </c>
      <c r="P7" s="6" t="s">
        <v>23</v>
      </c>
      <c r="Q7" s="6" t="s">
        <v>24</v>
      </c>
      <c r="R7" s="6" t="s">
        <v>25</v>
      </c>
      <c r="S7" s="6" t="s">
        <v>26</v>
      </c>
      <c r="T7" s="6">
        <v>1350</v>
      </c>
      <c r="U7" s="6" t="s">
        <v>27</v>
      </c>
      <c r="V7" s="6" t="s">
        <v>22</v>
      </c>
      <c r="W7" s="6">
        <v>13</v>
      </c>
      <c r="X7" s="7">
        <v>7500000</v>
      </c>
    </row>
    <row r="8" spans="2:24" x14ac:dyDescent="0.2">
      <c r="B8" s="5">
        <v>4</v>
      </c>
      <c r="C8" s="6">
        <v>537</v>
      </c>
      <c r="D8" s="6" t="s">
        <v>28</v>
      </c>
      <c r="E8" s="6" t="s">
        <v>29</v>
      </c>
      <c r="F8" s="6" t="s">
        <v>30</v>
      </c>
      <c r="G8" s="6" t="s">
        <v>31</v>
      </c>
      <c r="H8" s="6">
        <v>1336</v>
      </c>
      <c r="I8" s="6" t="s">
        <v>15</v>
      </c>
      <c r="J8" s="6" t="s">
        <v>16</v>
      </c>
      <c r="K8" s="6">
        <v>12</v>
      </c>
      <c r="L8" s="7">
        <v>5800000</v>
      </c>
      <c r="N8" s="5">
        <v>4</v>
      </c>
      <c r="O8" s="6">
        <v>537</v>
      </c>
      <c r="P8" s="6" t="s">
        <v>28</v>
      </c>
      <c r="Q8" s="6" t="s">
        <v>29</v>
      </c>
      <c r="R8" s="6" t="s">
        <v>30</v>
      </c>
      <c r="S8" s="6" t="s">
        <v>31</v>
      </c>
      <c r="T8" s="6">
        <v>1336</v>
      </c>
      <c r="U8" s="6" t="s">
        <v>15</v>
      </c>
      <c r="V8" s="6" t="s">
        <v>16</v>
      </c>
      <c r="W8" s="6">
        <v>12</v>
      </c>
      <c r="X8" s="7">
        <v>5800000</v>
      </c>
    </row>
    <row r="9" spans="2:24" x14ac:dyDescent="0.2">
      <c r="B9" s="5">
        <v>5</v>
      </c>
      <c r="C9" s="6">
        <v>972</v>
      </c>
      <c r="D9" s="6" t="s">
        <v>32</v>
      </c>
      <c r="E9" s="6" t="s">
        <v>33</v>
      </c>
      <c r="F9" s="6" t="s">
        <v>34</v>
      </c>
      <c r="G9" s="6" t="s">
        <v>35</v>
      </c>
      <c r="H9" s="6">
        <v>1350</v>
      </c>
      <c r="I9" s="6" t="s">
        <v>21</v>
      </c>
      <c r="J9" s="6" t="s">
        <v>16</v>
      </c>
      <c r="K9" s="6">
        <v>12</v>
      </c>
      <c r="L9" s="7">
        <v>2700000</v>
      </c>
      <c r="N9" s="5">
        <v>5</v>
      </c>
      <c r="O9" s="6">
        <v>972</v>
      </c>
      <c r="P9" s="6" t="s">
        <v>32</v>
      </c>
      <c r="Q9" s="6" t="s">
        <v>33</v>
      </c>
      <c r="R9" s="6" t="s">
        <v>34</v>
      </c>
      <c r="S9" s="6" t="s">
        <v>35</v>
      </c>
      <c r="T9" s="6">
        <v>1350</v>
      </c>
      <c r="U9" s="6" t="s">
        <v>21</v>
      </c>
      <c r="V9" s="6" t="s">
        <v>16</v>
      </c>
      <c r="W9" s="6">
        <v>12</v>
      </c>
      <c r="X9" s="7">
        <v>2700000</v>
      </c>
    </row>
    <row r="10" spans="2:24" x14ac:dyDescent="0.2">
      <c r="B10" s="5">
        <v>6</v>
      </c>
      <c r="C10" s="6">
        <v>576</v>
      </c>
      <c r="D10" s="6" t="s">
        <v>36</v>
      </c>
      <c r="E10" s="6" t="s">
        <v>37</v>
      </c>
      <c r="F10" s="6" t="s">
        <v>38</v>
      </c>
      <c r="G10" s="6" t="s">
        <v>39</v>
      </c>
      <c r="H10" s="6">
        <v>1352</v>
      </c>
      <c r="I10" s="6" t="s">
        <v>27</v>
      </c>
      <c r="J10" s="6" t="s">
        <v>16</v>
      </c>
      <c r="K10" s="6">
        <v>12</v>
      </c>
      <c r="L10" s="7">
        <v>1600000</v>
      </c>
      <c r="N10" s="5">
        <v>6</v>
      </c>
      <c r="O10" s="6">
        <v>576</v>
      </c>
      <c r="P10" s="6" t="s">
        <v>36</v>
      </c>
      <c r="Q10" s="6" t="s">
        <v>37</v>
      </c>
      <c r="R10" s="6" t="s">
        <v>38</v>
      </c>
      <c r="S10" s="6" t="s">
        <v>39</v>
      </c>
      <c r="T10" s="6">
        <v>1352</v>
      </c>
      <c r="U10" s="6" t="s">
        <v>27</v>
      </c>
      <c r="V10" s="6" t="s">
        <v>16</v>
      </c>
      <c r="W10" s="6">
        <v>12</v>
      </c>
      <c r="X10" s="7">
        <v>1600000</v>
      </c>
    </row>
    <row r="11" spans="2:24" x14ac:dyDescent="0.2">
      <c r="B11" s="5">
        <v>7</v>
      </c>
      <c r="C11" s="6">
        <v>854</v>
      </c>
      <c r="D11" s="6" t="s">
        <v>32</v>
      </c>
      <c r="E11" s="6" t="s">
        <v>40</v>
      </c>
      <c r="F11" s="6" t="s">
        <v>41</v>
      </c>
      <c r="G11" s="6" t="s">
        <v>42</v>
      </c>
      <c r="H11" s="6">
        <v>1349</v>
      </c>
      <c r="I11" s="6" t="s">
        <v>15</v>
      </c>
      <c r="J11" s="6" t="s">
        <v>16</v>
      </c>
      <c r="K11" s="6">
        <v>14</v>
      </c>
      <c r="L11" s="7">
        <v>6600000</v>
      </c>
      <c r="N11" s="5">
        <v>7</v>
      </c>
      <c r="O11" s="6">
        <v>854</v>
      </c>
      <c r="P11" s="6" t="s">
        <v>32</v>
      </c>
      <c r="Q11" s="6" t="s">
        <v>40</v>
      </c>
      <c r="R11" s="6" t="s">
        <v>41</v>
      </c>
      <c r="S11" s="6" t="s">
        <v>42</v>
      </c>
      <c r="T11" s="6">
        <v>1349</v>
      </c>
      <c r="U11" s="6" t="s">
        <v>15</v>
      </c>
      <c r="V11" s="6" t="s">
        <v>16</v>
      </c>
      <c r="W11" s="6">
        <v>14</v>
      </c>
      <c r="X11" s="7">
        <v>6600000</v>
      </c>
    </row>
    <row r="12" spans="2:24" x14ac:dyDescent="0.2">
      <c r="B12" s="5">
        <v>8</v>
      </c>
      <c r="C12" s="6">
        <v>367</v>
      </c>
      <c r="D12" s="6" t="s">
        <v>43</v>
      </c>
      <c r="E12" s="6" t="s">
        <v>44</v>
      </c>
      <c r="F12" s="6" t="s">
        <v>45</v>
      </c>
      <c r="G12" s="6" t="s">
        <v>46</v>
      </c>
      <c r="H12" s="6">
        <v>1357</v>
      </c>
      <c r="I12" s="6" t="s">
        <v>15</v>
      </c>
      <c r="J12" s="6" t="s">
        <v>22</v>
      </c>
      <c r="K12" s="6">
        <v>12</v>
      </c>
      <c r="L12" s="7">
        <v>6100000</v>
      </c>
      <c r="N12" s="5">
        <v>8</v>
      </c>
      <c r="O12" s="6">
        <v>367</v>
      </c>
      <c r="P12" s="6" t="s">
        <v>43</v>
      </c>
      <c r="Q12" s="6" t="s">
        <v>44</v>
      </c>
      <c r="R12" s="6" t="s">
        <v>45</v>
      </c>
      <c r="S12" s="6" t="s">
        <v>46</v>
      </c>
      <c r="T12" s="6">
        <v>1357</v>
      </c>
      <c r="U12" s="6" t="s">
        <v>15</v>
      </c>
      <c r="V12" s="6" t="s">
        <v>22</v>
      </c>
      <c r="W12" s="6">
        <v>12</v>
      </c>
      <c r="X12" s="7">
        <v>6100000</v>
      </c>
    </row>
    <row r="13" spans="2:24" x14ac:dyDescent="0.2">
      <c r="B13" s="5">
        <v>9</v>
      </c>
      <c r="C13" s="6">
        <v>147</v>
      </c>
      <c r="D13" s="6" t="s">
        <v>47</v>
      </c>
      <c r="E13" s="6" t="s">
        <v>48</v>
      </c>
      <c r="F13" s="6" t="s">
        <v>49</v>
      </c>
      <c r="G13" s="6" t="s">
        <v>26</v>
      </c>
      <c r="H13" s="6">
        <v>1349</v>
      </c>
      <c r="I13" s="6" t="s">
        <v>21</v>
      </c>
      <c r="J13" s="6" t="s">
        <v>22</v>
      </c>
      <c r="K13" s="6">
        <v>12</v>
      </c>
      <c r="L13" s="7">
        <v>4900000</v>
      </c>
      <c r="N13" s="5">
        <v>9</v>
      </c>
      <c r="O13" s="6">
        <v>147</v>
      </c>
      <c r="P13" s="6" t="s">
        <v>47</v>
      </c>
      <c r="Q13" s="6" t="s">
        <v>48</v>
      </c>
      <c r="R13" s="6" t="s">
        <v>49</v>
      </c>
      <c r="S13" s="6" t="s">
        <v>26</v>
      </c>
      <c r="T13" s="6">
        <v>1349</v>
      </c>
      <c r="U13" s="6" t="s">
        <v>21</v>
      </c>
      <c r="V13" s="6" t="s">
        <v>22</v>
      </c>
      <c r="W13" s="6">
        <v>12</v>
      </c>
      <c r="X13" s="7">
        <v>4900000</v>
      </c>
    </row>
    <row r="14" spans="2:24" ht="15" thickBot="1" x14ac:dyDescent="0.25">
      <c r="B14" s="8">
        <v>10</v>
      </c>
      <c r="C14" s="9">
        <v>643</v>
      </c>
      <c r="D14" s="9" t="s">
        <v>50</v>
      </c>
      <c r="E14" s="9" t="s">
        <v>51</v>
      </c>
      <c r="F14" s="9" t="s">
        <v>52</v>
      </c>
      <c r="G14" s="9" t="s">
        <v>31</v>
      </c>
      <c r="H14" s="9">
        <v>1347</v>
      </c>
      <c r="I14" s="9" t="s">
        <v>53</v>
      </c>
      <c r="J14" s="9" t="s">
        <v>16</v>
      </c>
      <c r="K14" s="9">
        <v>12</v>
      </c>
      <c r="L14" s="10">
        <v>1000000</v>
      </c>
      <c r="N14" s="8">
        <v>10</v>
      </c>
      <c r="O14" s="9">
        <v>643</v>
      </c>
      <c r="P14" s="9" t="s">
        <v>50</v>
      </c>
      <c r="Q14" s="9" t="s">
        <v>51</v>
      </c>
      <c r="R14" s="9" t="s">
        <v>52</v>
      </c>
      <c r="S14" s="9" t="s">
        <v>31</v>
      </c>
      <c r="T14" s="9">
        <v>1347</v>
      </c>
      <c r="U14" s="9" t="s">
        <v>53</v>
      </c>
      <c r="V14" s="9" t="s">
        <v>16</v>
      </c>
      <c r="W14" s="9">
        <v>12</v>
      </c>
      <c r="X14" s="10">
        <v>1000000</v>
      </c>
    </row>
    <row r="16" spans="2:24" ht="22.5" x14ac:dyDescent="0.2">
      <c r="O16" s="32" t="s">
        <v>194</v>
      </c>
    </row>
    <row r="17" spans="15:15" ht="22.5" x14ac:dyDescent="0.2">
      <c r="O17" s="33">
        <f>AVERAGE(X5:X14)</f>
        <v>4710000</v>
      </c>
    </row>
  </sheetData>
  <conditionalFormatting sqref="B5:L14">
    <cfRule type="expression" dxfId="5" priority="4">
      <formula>$I5=$F$3</formula>
    </cfRule>
  </conditionalFormatting>
  <conditionalFormatting sqref="N5:X14">
    <cfRule type="expression" dxfId="4" priority="1">
      <formula>$X5&gt;$O$17</formula>
    </cfRule>
    <cfRule type="expression" dxfId="3" priority="3">
      <formula>$I5=$F$3</formula>
    </cfRule>
  </conditionalFormatting>
  <conditionalFormatting sqref="L5:L14">
    <cfRule type="aboveAverage" dxfId="2" priority="2"/>
  </conditionalFormatting>
  <dataValidations count="1">
    <dataValidation type="list" allowBlank="1" showInputMessage="1" showErrorMessage="1" sqref="I5:I14 U5:U14">
      <formula1>"دیپلم,فوق دیپلم,لیسانس,فوق لیسانس,دکترا"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showGridLines="0" workbookViewId="0">
      <selection activeCell="E3" sqref="E3"/>
    </sheetView>
  </sheetViews>
  <sheetFormatPr defaultRowHeight="14.25" x14ac:dyDescent="0.2"/>
  <cols>
    <col min="2" max="2" width="11.875" bestFit="1" customWidth="1"/>
    <col min="3" max="3" width="11" bestFit="1" customWidth="1"/>
    <col min="4" max="4" width="6.625" customWidth="1"/>
  </cols>
  <sheetData>
    <row r="1" spans="2:4" ht="22.5" x14ac:dyDescent="0.2">
      <c r="B1" s="34" t="s">
        <v>195</v>
      </c>
      <c r="C1" s="80" t="s">
        <v>196</v>
      </c>
      <c r="D1" s="81"/>
    </row>
    <row r="2" spans="2:4" ht="18" x14ac:dyDescent="0.45">
      <c r="B2" s="35">
        <v>10310</v>
      </c>
      <c r="C2" s="37"/>
    </row>
    <row r="3" spans="2:4" ht="18" x14ac:dyDescent="0.45">
      <c r="B3" s="35">
        <v>10433</v>
      </c>
      <c r="C3" s="37">
        <f>B3-B2</f>
        <v>123</v>
      </c>
    </row>
    <row r="4" spans="2:4" ht="18" x14ac:dyDescent="0.45">
      <c r="B4" s="35">
        <v>10181</v>
      </c>
      <c r="C4" s="37">
        <f t="shared" ref="C4:C23" si="0">B4-B3</f>
        <v>-252</v>
      </c>
    </row>
    <row r="5" spans="2:4" ht="18" x14ac:dyDescent="0.45">
      <c r="B5" s="35">
        <v>9353</v>
      </c>
      <c r="C5" s="37">
        <f t="shared" si="0"/>
        <v>-828</v>
      </c>
    </row>
    <row r="6" spans="2:4" ht="18" x14ac:dyDescent="0.45">
      <c r="B6" s="35">
        <v>10843</v>
      </c>
      <c r="C6" s="37">
        <f t="shared" si="0"/>
        <v>1490</v>
      </c>
    </row>
    <row r="7" spans="2:4" ht="18" x14ac:dyDescent="0.45">
      <c r="B7" s="35">
        <v>9482</v>
      </c>
      <c r="C7" s="37">
        <f t="shared" si="0"/>
        <v>-1361</v>
      </c>
    </row>
    <row r="8" spans="2:4" ht="18" x14ac:dyDescent="0.45">
      <c r="B8" s="35">
        <v>10147</v>
      </c>
      <c r="C8" s="37">
        <f t="shared" si="0"/>
        <v>665</v>
      </c>
    </row>
    <row r="9" spans="2:4" ht="18" x14ac:dyDescent="0.45">
      <c r="B9" s="35">
        <v>10971</v>
      </c>
      <c r="C9" s="37">
        <f t="shared" si="0"/>
        <v>824</v>
      </c>
    </row>
    <row r="10" spans="2:4" ht="18" x14ac:dyDescent="0.45">
      <c r="B10" s="35">
        <v>9531</v>
      </c>
      <c r="C10" s="37">
        <f t="shared" si="0"/>
        <v>-1440</v>
      </c>
    </row>
    <row r="11" spans="2:4" ht="18" x14ac:dyDescent="0.45">
      <c r="B11" s="35">
        <v>9664</v>
      </c>
      <c r="C11" s="37">
        <f t="shared" si="0"/>
        <v>133</v>
      </c>
    </row>
    <row r="12" spans="2:4" ht="18" x14ac:dyDescent="0.45">
      <c r="B12" s="35">
        <v>10891</v>
      </c>
      <c r="C12" s="37">
        <f t="shared" si="0"/>
        <v>1227</v>
      </c>
    </row>
    <row r="13" spans="2:4" ht="18" x14ac:dyDescent="0.45">
      <c r="B13" s="35">
        <v>10438</v>
      </c>
      <c r="C13" s="37">
        <f t="shared" si="0"/>
        <v>-453</v>
      </c>
    </row>
    <row r="14" spans="2:4" ht="18" x14ac:dyDescent="0.45">
      <c r="B14" s="35">
        <v>9147</v>
      </c>
      <c r="C14" s="37">
        <f t="shared" si="0"/>
        <v>-1291</v>
      </c>
    </row>
    <row r="15" spans="2:4" ht="18" x14ac:dyDescent="0.45">
      <c r="B15" s="35">
        <v>10532</v>
      </c>
      <c r="C15" s="37">
        <f t="shared" si="0"/>
        <v>1385</v>
      </c>
    </row>
    <row r="16" spans="2:4" ht="18" x14ac:dyDescent="0.45">
      <c r="B16" s="35">
        <v>10991</v>
      </c>
      <c r="C16" s="37">
        <f t="shared" si="0"/>
        <v>459</v>
      </c>
    </row>
    <row r="17" spans="2:3" ht="18" x14ac:dyDescent="0.45">
      <c r="B17" s="35">
        <v>10319</v>
      </c>
      <c r="C17" s="37">
        <f t="shared" si="0"/>
        <v>-672</v>
      </c>
    </row>
    <row r="18" spans="2:3" ht="18" x14ac:dyDescent="0.45">
      <c r="B18" s="35">
        <v>9735</v>
      </c>
      <c r="C18" s="37">
        <f t="shared" si="0"/>
        <v>-584</v>
      </c>
    </row>
    <row r="19" spans="2:3" ht="18" x14ac:dyDescent="0.45">
      <c r="B19" s="35">
        <v>10887</v>
      </c>
      <c r="C19" s="37">
        <f t="shared" si="0"/>
        <v>1152</v>
      </c>
    </row>
    <row r="20" spans="2:3" ht="18" x14ac:dyDescent="0.45">
      <c r="B20" s="35">
        <v>10857</v>
      </c>
      <c r="C20" s="37">
        <f t="shared" si="0"/>
        <v>-30</v>
      </c>
    </row>
    <row r="21" spans="2:3" ht="18" x14ac:dyDescent="0.45">
      <c r="B21" s="35">
        <v>10656</v>
      </c>
      <c r="C21" s="37">
        <f t="shared" si="0"/>
        <v>-201</v>
      </c>
    </row>
    <row r="22" spans="2:3" ht="18" x14ac:dyDescent="0.45">
      <c r="B22" s="35">
        <v>10158</v>
      </c>
      <c r="C22" s="37">
        <f t="shared" si="0"/>
        <v>-498</v>
      </c>
    </row>
    <row r="23" spans="2:3" ht="18.75" thickBot="1" x14ac:dyDescent="0.5">
      <c r="B23" s="36">
        <v>10148</v>
      </c>
      <c r="C23" s="37">
        <f t="shared" si="0"/>
        <v>-10</v>
      </c>
    </row>
  </sheetData>
  <mergeCells count="1">
    <mergeCell ref="C1:D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3"/>
  <sheetViews>
    <sheetView showGridLines="0" workbookViewId="0">
      <selection activeCell="D3" sqref="D3"/>
    </sheetView>
  </sheetViews>
  <sheetFormatPr defaultRowHeight="14.25" x14ac:dyDescent="0.2"/>
  <cols>
    <col min="2" max="2" width="11.875" bestFit="1" customWidth="1"/>
    <col min="3" max="3" width="11" bestFit="1" customWidth="1"/>
    <col min="4" max="4" width="6.625" customWidth="1"/>
  </cols>
  <sheetData>
    <row r="1" spans="2:4" ht="22.5" x14ac:dyDescent="0.2">
      <c r="B1" s="34" t="s">
        <v>195</v>
      </c>
      <c r="C1" s="80" t="s">
        <v>196</v>
      </c>
      <c r="D1" s="81"/>
    </row>
    <row r="2" spans="2:4" ht="18" x14ac:dyDescent="0.45">
      <c r="B2" s="35">
        <v>10310</v>
      </c>
      <c r="C2" s="37"/>
      <c r="D2" s="39"/>
    </row>
    <row r="3" spans="2:4" ht="18" x14ac:dyDescent="0.45">
      <c r="B3" s="35">
        <v>10433</v>
      </c>
      <c r="C3" s="37">
        <f>B3-B2</f>
        <v>123</v>
      </c>
      <c r="D3" s="39">
        <f>B3-B2</f>
        <v>123</v>
      </c>
    </row>
    <row r="4" spans="2:4" ht="18" x14ac:dyDescent="0.45">
      <c r="B4" s="35">
        <v>10181</v>
      </c>
      <c r="C4" s="37">
        <f t="shared" ref="C4:C19" si="0">B4-B3</f>
        <v>-252</v>
      </c>
      <c r="D4" s="39">
        <f t="shared" ref="D4:D22" si="1">B4-B3</f>
        <v>-252</v>
      </c>
    </row>
    <row r="5" spans="2:4" ht="18" x14ac:dyDescent="0.45">
      <c r="B5" s="35">
        <v>9353</v>
      </c>
      <c r="C5" s="37">
        <f t="shared" si="0"/>
        <v>-828</v>
      </c>
      <c r="D5" s="39">
        <f t="shared" si="1"/>
        <v>-828</v>
      </c>
    </row>
    <row r="6" spans="2:4" ht="18" x14ac:dyDescent="0.45">
      <c r="B6" s="35">
        <v>10843</v>
      </c>
      <c r="C6" s="37">
        <f t="shared" si="0"/>
        <v>1490</v>
      </c>
      <c r="D6" s="39">
        <f t="shared" si="1"/>
        <v>1490</v>
      </c>
    </row>
    <row r="7" spans="2:4" ht="18" x14ac:dyDescent="0.45">
      <c r="B7" s="35">
        <v>9482</v>
      </c>
      <c r="C7" s="37">
        <f t="shared" si="0"/>
        <v>-1361</v>
      </c>
      <c r="D7" s="39">
        <f t="shared" si="1"/>
        <v>-1361</v>
      </c>
    </row>
    <row r="8" spans="2:4" ht="18" x14ac:dyDescent="0.45">
      <c r="B8" s="35">
        <v>10147</v>
      </c>
      <c r="C8" s="37">
        <f t="shared" si="0"/>
        <v>665</v>
      </c>
      <c r="D8" s="39">
        <f t="shared" si="1"/>
        <v>665</v>
      </c>
    </row>
    <row r="9" spans="2:4" ht="18" x14ac:dyDescent="0.45">
      <c r="B9" s="35">
        <v>10971</v>
      </c>
      <c r="C9" s="37">
        <f t="shared" si="0"/>
        <v>824</v>
      </c>
      <c r="D9" s="39">
        <f t="shared" si="1"/>
        <v>824</v>
      </c>
    </row>
    <row r="10" spans="2:4" ht="18" x14ac:dyDescent="0.45">
      <c r="B10" s="35">
        <v>9531</v>
      </c>
      <c r="C10" s="37">
        <f t="shared" si="0"/>
        <v>-1440</v>
      </c>
      <c r="D10" s="39">
        <f t="shared" si="1"/>
        <v>-1440</v>
      </c>
    </row>
    <row r="11" spans="2:4" ht="18" x14ac:dyDescent="0.45">
      <c r="B11" s="35">
        <v>9664</v>
      </c>
      <c r="C11" s="37">
        <f t="shared" si="0"/>
        <v>133</v>
      </c>
      <c r="D11" s="39">
        <f t="shared" si="1"/>
        <v>133</v>
      </c>
    </row>
    <row r="12" spans="2:4" ht="18" x14ac:dyDescent="0.45">
      <c r="B12" s="35">
        <v>10891</v>
      </c>
      <c r="C12" s="37">
        <f t="shared" si="0"/>
        <v>1227</v>
      </c>
      <c r="D12" s="39">
        <f t="shared" si="1"/>
        <v>1227</v>
      </c>
    </row>
    <row r="13" spans="2:4" ht="18" x14ac:dyDescent="0.45">
      <c r="B13" s="35">
        <v>10438</v>
      </c>
      <c r="C13" s="37">
        <f t="shared" si="0"/>
        <v>-453</v>
      </c>
      <c r="D13" s="39">
        <f t="shared" si="1"/>
        <v>-453</v>
      </c>
    </row>
    <row r="14" spans="2:4" ht="18" x14ac:dyDescent="0.45">
      <c r="B14" s="35">
        <v>9147</v>
      </c>
      <c r="C14" s="37">
        <f t="shared" si="0"/>
        <v>-1291</v>
      </c>
      <c r="D14" s="39">
        <f t="shared" si="1"/>
        <v>-1291</v>
      </c>
    </row>
    <row r="15" spans="2:4" ht="18" x14ac:dyDescent="0.45">
      <c r="B15" s="35">
        <v>10532</v>
      </c>
      <c r="C15" s="37">
        <f t="shared" si="0"/>
        <v>1385</v>
      </c>
      <c r="D15" s="39">
        <f t="shared" si="1"/>
        <v>1385</v>
      </c>
    </row>
    <row r="16" spans="2:4" ht="18" x14ac:dyDescent="0.45">
      <c r="B16" s="35">
        <v>10991</v>
      </c>
      <c r="C16" s="37">
        <f t="shared" si="0"/>
        <v>459</v>
      </c>
      <c r="D16" s="39">
        <f t="shared" si="1"/>
        <v>459</v>
      </c>
    </row>
    <row r="17" spans="2:4" ht="18" x14ac:dyDescent="0.45">
      <c r="B17" s="35">
        <v>10319</v>
      </c>
      <c r="C17" s="37">
        <f t="shared" si="0"/>
        <v>-672</v>
      </c>
      <c r="D17" s="39">
        <f t="shared" si="1"/>
        <v>-672</v>
      </c>
    </row>
    <row r="18" spans="2:4" ht="18" x14ac:dyDescent="0.45">
      <c r="B18" s="35">
        <v>9735</v>
      </c>
      <c r="C18" s="37">
        <f t="shared" si="0"/>
        <v>-584</v>
      </c>
      <c r="D18" s="39">
        <f t="shared" si="1"/>
        <v>-584</v>
      </c>
    </row>
    <row r="19" spans="2:4" ht="18" x14ac:dyDescent="0.45">
      <c r="B19" s="35">
        <v>10887</v>
      </c>
      <c r="C19" s="37">
        <f t="shared" si="0"/>
        <v>1152</v>
      </c>
      <c r="D19" s="39">
        <f t="shared" si="1"/>
        <v>1152</v>
      </c>
    </row>
    <row r="20" spans="2:4" ht="18" x14ac:dyDescent="0.45">
      <c r="B20" s="35">
        <v>10857</v>
      </c>
      <c r="C20" s="37">
        <f t="shared" ref="C20:C23" si="2">B20-B19</f>
        <v>-30</v>
      </c>
      <c r="D20" s="39">
        <f t="shared" si="1"/>
        <v>-30</v>
      </c>
    </row>
    <row r="21" spans="2:4" ht="18" x14ac:dyDescent="0.45">
      <c r="B21" s="35">
        <v>10656</v>
      </c>
      <c r="C21" s="37">
        <f t="shared" si="2"/>
        <v>-201</v>
      </c>
      <c r="D21" s="39">
        <f t="shared" si="1"/>
        <v>-201</v>
      </c>
    </row>
    <row r="22" spans="2:4" ht="18" x14ac:dyDescent="0.45">
      <c r="B22" s="35">
        <v>10158</v>
      </c>
      <c r="C22" s="37">
        <f t="shared" si="2"/>
        <v>-498</v>
      </c>
      <c r="D22" s="39">
        <f t="shared" si="1"/>
        <v>-498</v>
      </c>
    </row>
    <row r="23" spans="2:4" ht="18.75" thickBot="1" x14ac:dyDescent="0.5">
      <c r="B23" s="36">
        <v>10148</v>
      </c>
      <c r="C23" s="38">
        <f t="shared" si="2"/>
        <v>-10</v>
      </c>
      <c r="D23" s="40"/>
    </row>
  </sheetData>
  <mergeCells count="1">
    <mergeCell ref="C1:D1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24756287-0F3A-4F57-93D7-CFE9F184E83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D2:D22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>
      <selection activeCell="P3" sqref="P3"/>
    </sheetView>
  </sheetViews>
  <sheetFormatPr defaultRowHeight="14.25" x14ac:dyDescent="0.2"/>
  <cols>
    <col min="3" max="4" width="11.125" bestFit="1" customWidth="1"/>
    <col min="5" max="5" width="6" bestFit="1" customWidth="1"/>
    <col min="6" max="6" width="5.875" customWidth="1"/>
    <col min="7" max="7" width="5.25" customWidth="1"/>
    <col min="10" max="11" width="6.375" customWidth="1"/>
    <col min="13" max="14" width="11.25" bestFit="1" customWidth="1"/>
  </cols>
  <sheetData>
    <row r="2" spans="2:15" ht="45.75" thickBot="1" x14ac:dyDescent="0.65">
      <c r="B2" s="13"/>
      <c r="C2" s="42" t="s">
        <v>209</v>
      </c>
      <c r="D2" s="43" t="s">
        <v>210</v>
      </c>
      <c r="E2" s="42" t="s">
        <v>211</v>
      </c>
      <c r="F2" s="52"/>
      <c r="G2" s="44"/>
      <c r="I2" s="77" t="s">
        <v>218</v>
      </c>
      <c r="K2" s="76"/>
      <c r="L2" s="13"/>
      <c r="M2" s="42" t="s">
        <v>209</v>
      </c>
      <c r="N2" s="43" t="s">
        <v>210</v>
      </c>
      <c r="O2" s="42" t="s">
        <v>211</v>
      </c>
    </row>
    <row r="3" spans="2:15" ht="27" x14ac:dyDescent="0.6">
      <c r="B3" s="41" t="s">
        <v>197</v>
      </c>
      <c r="C3" s="45">
        <v>1277</v>
      </c>
      <c r="D3" s="45">
        <v>1762</v>
      </c>
      <c r="E3" s="47">
        <f>(D3-C3)/D3</f>
        <v>0.27525539160045404</v>
      </c>
      <c r="F3" s="78">
        <f>E3</f>
        <v>0.27525539160045404</v>
      </c>
      <c r="G3" s="50"/>
      <c r="K3" s="74"/>
      <c r="L3" s="41" t="s">
        <v>197</v>
      </c>
      <c r="M3" s="45">
        <v>1277</v>
      </c>
      <c r="N3" s="45">
        <v>1762</v>
      </c>
      <c r="O3" s="47">
        <f>(N3-M3)/N3</f>
        <v>0.27525539160045404</v>
      </c>
    </row>
    <row r="4" spans="2:15" ht="27" x14ac:dyDescent="0.6">
      <c r="B4" s="41" t="s">
        <v>198</v>
      </c>
      <c r="C4" s="45">
        <v>1613</v>
      </c>
      <c r="D4" s="45">
        <v>1869</v>
      </c>
      <c r="E4" s="47">
        <f t="shared" ref="E4:E14" si="0">(D4-C4)/D4</f>
        <v>0.13697164258962011</v>
      </c>
      <c r="F4" s="78">
        <f t="shared" ref="F4:F14" si="1">E4</f>
        <v>0.13697164258962011</v>
      </c>
      <c r="G4" s="50"/>
      <c r="L4" s="41" t="s">
        <v>198</v>
      </c>
      <c r="M4" s="45">
        <v>1613</v>
      </c>
      <c r="N4" s="45">
        <v>1869</v>
      </c>
      <c r="O4" s="47">
        <f t="shared" ref="O4:O14" si="2">(N4-M4)/N4</f>
        <v>0.13697164258962011</v>
      </c>
    </row>
    <row r="5" spans="2:15" ht="27" x14ac:dyDescent="0.6">
      <c r="B5" s="41" t="s">
        <v>199</v>
      </c>
      <c r="C5" s="45">
        <v>1564</v>
      </c>
      <c r="D5" s="45">
        <v>1626</v>
      </c>
      <c r="E5" s="47">
        <f t="shared" si="0"/>
        <v>3.8130381303813035E-2</v>
      </c>
      <c r="F5" s="78">
        <f t="shared" si="1"/>
        <v>3.8130381303813035E-2</v>
      </c>
      <c r="G5" s="50"/>
      <c r="K5" s="75"/>
      <c r="L5" s="41" t="s">
        <v>199</v>
      </c>
      <c r="M5" s="45">
        <v>1564</v>
      </c>
      <c r="N5" s="45">
        <v>1626</v>
      </c>
      <c r="O5" s="47">
        <f t="shared" si="2"/>
        <v>3.8130381303813035E-2</v>
      </c>
    </row>
    <row r="6" spans="2:15" ht="27" x14ac:dyDescent="0.6">
      <c r="B6" s="41" t="s">
        <v>200</v>
      </c>
      <c r="C6" s="45">
        <v>1877</v>
      </c>
      <c r="D6" s="45">
        <v>1650</v>
      </c>
      <c r="E6" s="47">
        <f t="shared" si="0"/>
        <v>-0.13757575757575757</v>
      </c>
      <c r="F6" s="78">
        <f t="shared" si="1"/>
        <v>-0.13757575757575757</v>
      </c>
      <c r="G6" s="50"/>
      <c r="L6" s="41" t="s">
        <v>200</v>
      </c>
      <c r="M6" s="45">
        <v>1877</v>
      </c>
      <c r="N6" s="45">
        <v>1650</v>
      </c>
      <c r="O6" s="47">
        <f t="shared" si="2"/>
        <v>-0.13757575757575757</v>
      </c>
    </row>
    <row r="7" spans="2:15" ht="27" x14ac:dyDescent="0.6">
      <c r="B7" s="41" t="s">
        <v>201</v>
      </c>
      <c r="C7" s="45">
        <v>1604</v>
      </c>
      <c r="D7" s="45">
        <v>1635</v>
      </c>
      <c r="E7" s="47">
        <f t="shared" si="0"/>
        <v>1.8960244648318043E-2</v>
      </c>
      <c r="F7" s="78">
        <f t="shared" si="1"/>
        <v>1.8960244648318043E-2</v>
      </c>
      <c r="G7" s="50"/>
      <c r="L7" s="41" t="s">
        <v>201</v>
      </c>
      <c r="M7" s="45">
        <v>1604</v>
      </c>
      <c r="N7" s="45">
        <v>1635</v>
      </c>
      <c r="O7" s="47">
        <f t="shared" si="2"/>
        <v>1.8960244648318043E-2</v>
      </c>
    </row>
    <row r="8" spans="2:15" ht="27" x14ac:dyDescent="0.6">
      <c r="B8" s="41" t="s">
        <v>202</v>
      </c>
      <c r="C8" s="45">
        <v>1251</v>
      </c>
      <c r="D8" s="45">
        <v>1888</v>
      </c>
      <c r="E8" s="47">
        <f t="shared" si="0"/>
        <v>0.33739406779661019</v>
      </c>
      <c r="F8" s="78">
        <f t="shared" si="1"/>
        <v>0.33739406779661019</v>
      </c>
      <c r="G8" s="50"/>
      <c r="L8" s="41" t="s">
        <v>202</v>
      </c>
      <c r="M8" s="45">
        <v>1251</v>
      </c>
      <c r="N8" s="45">
        <v>1888</v>
      </c>
      <c r="O8" s="47">
        <f t="shared" si="2"/>
        <v>0.33739406779661019</v>
      </c>
    </row>
    <row r="9" spans="2:15" ht="27" x14ac:dyDescent="0.6">
      <c r="B9" s="41" t="s">
        <v>203</v>
      </c>
      <c r="C9" s="45">
        <v>1823</v>
      </c>
      <c r="D9" s="45">
        <v>1154</v>
      </c>
      <c r="E9" s="47">
        <f t="shared" si="0"/>
        <v>-0.57972270363951472</v>
      </c>
      <c r="F9" s="78">
        <f t="shared" si="1"/>
        <v>-0.57972270363951472</v>
      </c>
      <c r="G9" s="50"/>
      <c r="L9" s="41" t="s">
        <v>203</v>
      </c>
      <c r="M9" s="45">
        <v>1823</v>
      </c>
      <c r="N9" s="45">
        <v>1154</v>
      </c>
      <c r="O9" s="47">
        <f t="shared" si="2"/>
        <v>-0.57972270363951472</v>
      </c>
    </row>
    <row r="10" spans="2:15" ht="27" x14ac:dyDescent="0.6">
      <c r="B10" s="41" t="s">
        <v>204</v>
      </c>
      <c r="C10" s="45">
        <v>1848</v>
      </c>
      <c r="D10" s="45">
        <v>1591</v>
      </c>
      <c r="E10" s="47">
        <f t="shared" si="0"/>
        <v>-0.16153362664990573</v>
      </c>
      <c r="F10" s="78">
        <f t="shared" si="1"/>
        <v>-0.16153362664990573</v>
      </c>
      <c r="G10" s="50"/>
      <c r="L10" s="41" t="s">
        <v>204</v>
      </c>
      <c r="M10" s="45">
        <v>1848</v>
      </c>
      <c r="N10" s="45">
        <v>1591</v>
      </c>
      <c r="O10" s="47">
        <f t="shared" si="2"/>
        <v>-0.16153362664990573</v>
      </c>
    </row>
    <row r="11" spans="2:15" ht="27" x14ac:dyDescent="0.6">
      <c r="B11" s="41" t="s">
        <v>205</v>
      </c>
      <c r="C11" s="45">
        <v>1534</v>
      </c>
      <c r="D11" s="45">
        <v>1782</v>
      </c>
      <c r="E11" s="47">
        <f t="shared" si="0"/>
        <v>0.13916947250280584</v>
      </c>
      <c r="F11" s="78">
        <f t="shared" si="1"/>
        <v>0.13916947250280584</v>
      </c>
      <c r="G11" s="50"/>
      <c r="L11" s="41" t="s">
        <v>205</v>
      </c>
      <c r="M11" s="45">
        <v>1534</v>
      </c>
      <c r="N11" s="45">
        <v>1782</v>
      </c>
      <c r="O11" s="47">
        <f t="shared" si="2"/>
        <v>0.13916947250280584</v>
      </c>
    </row>
    <row r="12" spans="2:15" ht="27" x14ac:dyDescent="0.6">
      <c r="B12" s="41" t="s">
        <v>206</v>
      </c>
      <c r="C12" s="45">
        <v>1933</v>
      </c>
      <c r="D12" s="45">
        <v>1079</v>
      </c>
      <c r="E12" s="47">
        <f t="shared" si="0"/>
        <v>-0.79147358665430956</v>
      </c>
      <c r="F12" s="78">
        <f t="shared" si="1"/>
        <v>-0.79147358665430956</v>
      </c>
      <c r="G12" s="50"/>
      <c r="L12" s="41" t="s">
        <v>206</v>
      </c>
      <c r="M12" s="45">
        <v>1933</v>
      </c>
      <c r="N12" s="45">
        <v>1079</v>
      </c>
      <c r="O12" s="47">
        <f t="shared" si="2"/>
        <v>-0.79147358665430956</v>
      </c>
    </row>
    <row r="13" spans="2:15" ht="27" x14ac:dyDescent="0.6">
      <c r="B13" s="41" t="s">
        <v>207</v>
      </c>
      <c r="C13" s="45">
        <v>1223</v>
      </c>
      <c r="D13" s="45">
        <v>1868</v>
      </c>
      <c r="E13" s="47">
        <f t="shared" si="0"/>
        <v>0.34528907922912205</v>
      </c>
      <c r="F13" s="78">
        <f t="shared" si="1"/>
        <v>0.34528907922912205</v>
      </c>
      <c r="G13" s="50"/>
      <c r="L13" s="41" t="s">
        <v>207</v>
      </c>
      <c r="M13" s="45">
        <v>1223</v>
      </c>
      <c r="N13" s="45">
        <v>1868</v>
      </c>
      <c r="O13" s="47">
        <f t="shared" si="2"/>
        <v>0.34528907922912205</v>
      </c>
    </row>
    <row r="14" spans="2:15" ht="27.75" thickBot="1" x14ac:dyDescent="0.65">
      <c r="B14" s="41" t="s">
        <v>208</v>
      </c>
      <c r="C14" s="46">
        <v>1712</v>
      </c>
      <c r="D14" s="46">
        <v>1980</v>
      </c>
      <c r="E14" s="48">
        <f t="shared" si="0"/>
        <v>0.13535353535353536</v>
      </c>
      <c r="F14" s="78">
        <f t="shared" si="1"/>
        <v>0.13535353535353536</v>
      </c>
      <c r="G14" s="51"/>
      <c r="L14" s="41" t="s">
        <v>208</v>
      </c>
      <c r="M14" s="46">
        <v>1712</v>
      </c>
      <c r="N14" s="46">
        <v>1980</v>
      </c>
      <c r="O14" s="48">
        <f t="shared" si="2"/>
        <v>0.13535353535353536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4"/>
  <sheetViews>
    <sheetView showGridLines="0" zoomScale="60" zoomScaleNormal="60" workbookViewId="0">
      <selection activeCell="L18" sqref="L18"/>
    </sheetView>
  </sheetViews>
  <sheetFormatPr defaultRowHeight="14.25" x14ac:dyDescent="0.2"/>
  <cols>
    <col min="3" max="4" width="12" bestFit="1" customWidth="1"/>
    <col min="5" max="5" width="6" bestFit="1" customWidth="1"/>
    <col min="6" max="6" width="5.875" customWidth="1"/>
    <col min="7" max="7" width="5.25" customWidth="1"/>
    <col min="10" max="10" width="11.375" bestFit="1" customWidth="1"/>
  </cols>
  <sheetData>
    <row r="2" spans="2:17" ht="45.75" thickBot="1" x14ac:dyDescent="0.65">
      <c r="B2" s="13"/>
      <c r="C2" s="42" t="s">
        <v>209</v>
      </c>
      <c r="D2" s="43" t="s">
        <v>210</v>
      </c>
      <c r="E2" s="42" t="s">
        <v>211</v>
      </c>
      <c r="F2" s="49" t="s">
        <v>212</v>
      </c>
      <c r="G2" t="s">
        <v>234</v>
      </c>
      <c r="J2" t="s">
        <v>214</v>
      </c>
      <c r="K2" s="82" t="s">
        <v>213</v>
      </c>
      <c r="L2" s="83"/>
      <c r="M2" s="83"/>
      <c r="N2" s="83"/>
      <c r="O2" s="83"/>
      <c r="P2" s="83"/>
      <c r="Q2" s="83"/>
    </row>
    <row r="3" spans="2:17" ht="22.5" x14ac:dyDescent="0.6">
      <c r="B3" s="41" t="s">
        <v>197</v>
      </c>
      <c r="C3" s="45">
        <v>1277</v>
      </c>
      <c r="D3" s="45">
        <v>1762</v>
      </c>
      <c r="E3" s="47">
        <f>(D3-C3)/D3</f>
        <v>0.27525539160045404</v>
      </c>
      <c r="F3" t="str">
        <f>IF(E3&gt;0,"▲","▼")</f>
        <v>▲</v>
      </c>
      <c r="G3" s="53">
        <f>E3</f>
        <v>0.27525539160045404</v>
      </c>
    </row>
    <row r="4" spans="2:17" ht="22.5" x14ac:dyDescent="0.6">
      <c r="B4" s="41" t="s">
        <v>198</v>
      </c>
      <c r="C4" s="45">
        <v>1613</v>
      </c>
      <c r="D4" s="45">
        <v>1869</v>
      </c>
      <c r="E4" s="47">
        <f t="shared" ref="E4:E14" si="0">(D4-C4)/D4</f>
        <v>0.13697164258962011</v>
      </c>
      <c r="F4" t="str">
        <f t="shared" ref="F4:F14" si="1">IF(E4&gt;0,"▲","▼")</f>
        <v>▲</v>
      </c>
      <c r="G4" s="53">
        <f t="shared" ref="G4:G14" si="2">E4</f>
        <v>0.13697164258962011</v>
      </c>
    </row>
    <row r="5" spans="2:17" ht="22.5" x14ac:dyDescent="0.6">
      <c r="B5" s="41" t="s">
        <v>199</v>
      </c>
      <c r="C5" s="45">
        <v>1564</v>
      </c>
      <c r="D5" s="45">
        <v>1626</v>
      </c>
      <c r="E5" s="47">
        <f t="shared" si="0"/>
        <v>3.8130381303813035E-2</v>
      </c>
      <c r="F5" t="str">
        <f t="shared" si="1"/>
        <v>▲</v>
      </c>
      <c r="G5" s="53">
        <f t="shared" si="2"/>
        <v>3.8130381303813035E-2</v>
      </c>
    </row>
    <row r="6" spans="2:17" ht="22.5" x14ac:dyDescent="0.6">
      <c r="B6" s="41" t="s">
        <v>200</v>
      </c>
      <c r="C6" s="45">
        <v>1877</v>
      </c>
      <c r="D6" s="45">
        <v>1650</v>
      </c>
      <c r="E6" s="47">
        <f t="shared" si="0"/>
        <v>-0.13757575757575757</v>
      </c>
      <c r="F6" t="str">
        <f t="shared" si="1"/>
        <v>▼</v>
      </c>
      <c r="G6" s="53">
        <f t="shared" si="2"/>
        <v>-0.13757575757575757</v>
      </c>
    </row>
    <row r="7" spans="2:17" ht="22.5" x14ac:dyDescent="0.6">
      <c r="B7" s="41" t="s">
        <v>201</v>
      </c>
      <c r="C7" s="45">
        <v>1604</v>
      </c>
      <c r="D7" s="45">
        <v>1635</v>
      </c>
      <c r="E7" s="47">
        <f t="shared" si="0"/>
        <v>1.8960244648318043E-2</v>
      </c>
      <c r="F7" t="str">
        <f t="shared" si="1"/>
        <v>▲</v>
      </c>
      <c r="G7" s="53">
        <f t="shared" si="2"/>
        <v>1.8960244648318043E-2</v>
      </c>
    </row>
    <row r="8" spans="2:17" ht="22.5" x14ac:dyDescent="0.6">
      <c r="B8" s="41" t="s">
        <v>202</v>
      </c>
      <c r="C8" s="45">
        <v>1251</v>
      </c>
      <c r="D8" s="45">
        <v>1888</v>
      </c>
      <c r="E8" s="47">
        <f t="shared" si="0"/>
        <v>0.33739406779661019</v>
      </c>
      <c r="F8" t="str">
        <f t="shared" si="1"/>
        <v>▲</v>
      </c>
      <c r="G8" s="53">
        <f t="shared" si="2"/>
        <v>0.33739406779661019</v>
      </c>
    </row>
    <row r="9" spans="2:17" ht="22.5" x14ac:dyDescent="0.6">
      <c r="B9" s="41" t="s">
        <v>203</v>
      </c>
      <c r="C9" s="45">
        <v>1823</v>
      </c>
      <c r="D9" s="45">
        <v>1154</v>
      </c>
      <c r="E9" s="47">
        <f t="shared" si="0"/>
        <v>-0.57972270363951472</v>
      </c>
      <c r="F9" t="str">
        <f t="shared" si="1"/>
        <v>▼</v>
      </c>
      <c r="G9" s="53">
        <f t="shared" si="2"/>
        <v>-0.57972270363951472</v>
      </c>
    </row>
    <row r="10" spans="2:17" ht="22.5" x14ac:dyDescent="0.6">
      <c r="B10" s="41" t="s">
        <v>204</v>
      </c>
      <c r="C10" s="45">
        <v>1848</v>
      </c>
      <c r="D10" s="45">
        <v>1591</v>
      </c>
      <c r="E10" s="47">
        <f t="shared" si="0"/>
        <v>-0.16153362664990573</v>
      </c>
      <c r="F10" t="str">
        <f t="shared" si="1"/>
        <v>▼</v>
      </c>
      <c r="G10" s="53">
        <f t="shared" si="2"/>
        <v>-0.16153362664990573</v>
      </c>
    </row>
    <row r="11" spans="2:17" ht="22.5" x14ac:dyDescent="0.6">
      <c r="B11" s="41" t="s">
        <v>205</v>
      </c>
      <c r="C11" s="45">
        <v>1534</v>
      </c>
      <c r="D11" s="45">
        <v>1782</v>
      </c>
      <c r="E11" s="47">
        <f t="shared" si="0"/>
        <v>0.13916947250280584</v>
      </c>
      <c r="F11" t="str">
        <f t="shared" si="1"/>
        <v>▲</v>
      </c>
      <c r="G11" s="53">
        <f t="shared" si="2"/>
        <v>0.13916947250280584</v>
      </c>
    </row>
    <row r="12" spans="2:17" ht="22.5" x14ac:dyDescent="0.6">
      <c r="B12" s="41" t="s">
        <v>206</v>
      </c>
      <c r="C12" s="45">
        <v>1933</v>
      </c>
      <c r="D12" s="45">
        <v>1079</v>
      </c>
      <c r="E12" s="47">
        <f t="shared" si="0"/>
        <v>-0.79147358665430956</v>
      </c>
      <c r="F12" t="str">
        <f t="shared" si="1"/>
        <v>▼</v>
      </c>
      <c r="G12" s="53">
        <f t="shared" si="2"/>
        <v>-0.79147358665430956</v>
      </c>
    </row>
    <row r="13" spans="2:17" ht="22.5" x14ac:dyDescent="0.6">
      <c r="B13" s="41" t="s">
        <v>207</v>
      </c>
      <c r="C13" s="45">
        <v>1223</v>
      </c>
      <c r="D13" s="45">
        <v>1868</v>
      </c>
      <c r="E13" s="47">
        <f t="shared" si="0"/>
        <v>0.34528907922912205</v>
      </c>
      <c r="F13" t="str">
        <f t="shared" si="1"/>
        <v>▲</v>
      </c>
      <c r="G13" s="53">
        <f t="shared" si="2"/>
        <v>0.34528907922912205</v>
      </c>
    </row>
    <row r="14" spans="2:17" ht="23.25" thickBot="1" x14ac:dyDescent="0.65">
      <c r="B14" s="41" t="s">
        <v>208</v>
      </c>
      <c r="C14" s="46">
        <v>1712</v>
      </c>
      <c r="D14" s="46">
        <v>1980</v>
      </c>
      <c r="E14" s="48">
        <f t="shared" si="0"/>
        <v>0.13535353535353536</v>
      </c>
      <c r="F14" s="44" t="str">
        <f t="shared" si="1"/>
        <v>▲</v>
      </c>
      <c r="G14" s="54">
        <f t="shared" si="2"/>
        <v>0.13535353535353536</v>
      </c>
    </row>
  </sheetData>
  <mergeCells count="1">
    <mergeCell ref="K2:Q2"/>
  </mergeCells>
  <hyperlinks>
    <hyperlink ref="K2" r:id="rId1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14"/>
  <sheetViews>
    <sheetView showGridLines="0" tabSelected="1" workbookViewId="0">
      <selection activeCell="G2" sqref="G2"/>
    </sheetView>
  </sheetViews>
  <sheetFormatPr defaultRowHeight="14.25" x14ac:dyDescent="0.2"/>
  <cols>
    <col min="2" max="2" width="9.875" bestFit="1" customWidth="1"/>
    <col min="3" max="3" width="16.5" customWidth="1"/>
    <col min="11" max="11" width="17.125" customWidth="1"/>
    <col min="12" max="12" width="13.875" bestFit="1" customWidth="1"/>
    <col min="13" max="13" width="10.875" bestFit="1" customWidth="1"/>
    <col min="14" max="14" width="2.5" customWidth="1"/>
    <col min="15" max="15" width="13.875" bestFit="1" customWidth="1"/>
    <col min="16" max="16" width="22.875" customWidth="1"/>
  </cols>
  <sheetData>
    <row r="2" spans="2:17" ht="22.5" x14ac:dyDescent="0.2">
      <c r="B2" s="14" t="s">
        <v>219</v>
      </c>
      <c r="C2" s="14"/>
      <c r="D2" s="14"/>
      <c r="E2" s="14"/>
    </row>
    <row r="4" spans="2:17" x14ac:dyDescent="0.2">
      <c r="B4" s="79" t="s">
        <v>220</v>
      </c>
    </row>
    <row r="5" spans="2:17" x14ac:dyDescent="0.2">
      <c r="B5" t="s">
        <v>221</v>
      </c>
    </row>
    <row r="6" spans="2:17" x14ac:dyDescent="0.2">
      <c r="B6" s="79" t="s">
        <v>222</v>
      </c>
    </row>
    <row r="7" spans="2:17" ht="15" thickBot="1" x14ac:dyDescent="0.25"/>
    <row r="8" spans="2:17" x14ac:dyDescent="0.2">
      <c r="L8" s="93"/>
      <c r="M8" s="94"/>
      <c r="N8" s="94"/>
      <c r="O8" s="94"/>
      <c r="P8" s="94"/>
      <c r="Q8" s="95"/>
    </row>
    <row r="9" spans="2:17" x14ac:dyDescent="0.2">
      <c r="L9" s="67"/>
      <c r="M9" s="61">
        <v>1893.3697999999999</v>
      </c>
      <c r="N9" s="61"/>
      <c r="O9" s="61"/>
      <c r="P9" s="61"/>
      <c r="Q9" s="68"/>
    </row>
    <row r="10" spans="2:17" ht="15" thickBot="1" x14ac:dyDescent="0.25">
      <c r="L10" s="96" t="s">
        <v>224</v>
      </c>
      <c r="M10" s="44"/>
      <c r="N10" s="61"/>
      <c r="O10" s="91" t="s">
        <v>224</v>
      </c>
      <c r="P10" s="44"/>
      <c r="Q10" s="68"/>
    </row>
    <row r="11" spans="2:17" x14ac:dyDescent="0.2">
      <c r="L11" s="67" t="s">
        <v>223</v>
      </c>
      <c r="M11" s="84">
        <f>$M$9</f>
        <v>1893.3697999999999</v>
      </c>
      <c r="N11" s="61"/>
      <c r="O11" s="61" t="s">
        <v>231</v>
      </c>
      <c r="P11" s="97">
        <v>0.5</v>
      </c>
      <c r="Q11" s="68"/>
    </row>
    <row r="12" spans="2:17" x14ac:dyDescent="0.2">
      <c r="L12" s="67" t="s">
        <v>223</v>
      </c>
      <c r="M12" s="84">
        <f>M9</f>
        <v>1893.3697999999999</v>
      </c>
      <c r="N12" s="61"/>
      <c r="O12" s="61" t="s">
        <v>232</v>
      </c>
      <c r="P12" s="98">
        <v>0.5</v>
      </c>
      <c r="Q12" s="68"/>
    </row>
    <row r="13" spans="2:17" x14ac:dyDescent="0.2">
      <c r="L13" s="67" t="s">
        <v>225</v>
      </c>
      <c r="M13" s="85">
        <f>M9</f>
        <v>1893.3697999999999</v>
      </c>
      <c r="N13" s="61"/>
      <c r="O13" s="61" t="s">
        <v>233</v>
      </c>
      <c r="P13" s="99">
        <v>13.4567</v>
      </c>
      <c r="Q13" s="68"/>
    </row>
    <row r="14" spans="2:17" ht="15" thickBot="1" x14ac:dyDescent="0.25">
      <c r="L14" s="67" t="s">
        <v>226</v>
      </c>
      <c r="M14" s="86">
        <f>M9</f>
        <v>1893.3697999999999</v>
      </c>
      <c r="N14" s="61"/>
      <c r="O14" s="44" t="s">
        <v>233</v>
      </c>
      <c r="P14" s="92">
        <v>14578.985645000001</v>
      </c>
      <c r="Q14" s="68"/>
    </row>
    <row r="15" spans="2:17" x14ac:dyDescent="0.2">
      <c r="L15" s="67" t="s">
        <v>225</v>
      </c>
      <c r="M15" s="85">
        <f>M9</f>
        <v>1893.3697999999999</v>
      </c>
      <c r="N15" s="61"/>
      <c r="O15" s="61"/>
      <c r="P15" s="61"/>
      <c r="Q15" s="68"/>
    </row>
    <row r="16" spans="2:17" x14ac:dyDescent="0.2">
      <c r="L16" s="67" t="s">
        <v>227</v>
      </c>
      <c r="M16" s="87">
        <f>M9</f>
        <v>1893.3697999999999</v>
      </c>
      <c r="N16" s="61"/>
      <c r="O16" s="61"/>
      <c r="P16" s="61"/>
      <c r="Q16" s="68"/>
    </row>
    <row r="17" spans="12:17" x14ac:dyDescent="0.2">
      <c r="L17" s="100" t="s">
        <v>228</v>
      </c>
      <c r="M17" s="88">
        <f>$M$9</f>
        <v>1893.3697999999999</v>
      </c>
      <c r="N17" s="61"/>
      <c r="O17" s="61"/>
      <c r="P17" s="61"/>
      <c r="Q17" s="68"/>
    </row>
    <row r="18" spans="12:17" x14ac:dyDescent="0.2">
      <c r="L18" s="67" t="s">
        <v>229</v>
      </c>
      <c r="M18" s="89">
        <f t="shared" ref="M18:M19" si="0">$M$9</f>
        <v>1893.3697999999999</v>
      </c>
      <c r="N18" s="61"/>
      <c r="O18" s="61"/>
      <c r="P18" s="61"/>
      <c r="Q18" s="68"/>
    </row>
    <row r="19" spans="12:17" ht="15" thickBot="1" x14ac:dyDescent="0.25">
      <c r="L19" s="101" t="s">
        <v>230</v>
      </c>
      <c r="M19" s="90">
        <f t="shared" si="0"/>
        <v>1893.3697999999999</v>
      </c>
      <c r="N19" s="61"/>
      <c r="O19" s="61"/>
      <c r="P19" s="61"/>
      <c r="Q19" s="68"/>
    </row>
    <row r="20" spans="12:17" ht="15" thickBot="1" x14ac:dyDescent="0.25">
      <c r="L20" s="69"/>
      <c r="M20" s="44"/>
      <c r="N20" s="44"/>
      <c r="O20" s="44"/>
      <c r="P20" s="44"/>
      <c r="Q20" s="70"/>
    </row>
    <row r="108" spans="2:16" ht="15" thickBot="1" x14ac:dyDescent="0.25"/>
    <row r="109" spans="2:16" ht="22.5" x14ac:dyDescent="0.6">
      <c r="B109" s="102" t="s">
        <v>235</v>
      </c>
      <c r="C109" s="103"/>
      <c r="D109" s="103"/>
      <c r="E109" s="103"/>
      <c r="F109" s="103"/>
      <c r="G109" s="103"/>
      <c r="H109" s="104"/>
      <c r="J109" s="102" t="s">
        <v>237</v>
      </c>
      <c r="K109" s="103"/>
      <c r="L109" s="103"/>
      <c r="M109" s="103"/>
      <c r="N109" s="103"/>
      <c r="O109" s="103"/>
      <c r="P109" s="104"/>
    </row>
    <row r="110" spans="2:16" x14ac:dyDescent="0.2">
      <c r="B110" s="67">
        <v>123456789</v>
      </c>
      <c r="C110" s="109">
        <v>123456789</v>
      </c>
      <c r="D110" s="110" t="s">
        <v>236</v>
      </c>
      <c r="E110" s="110"/>
      <c r="F110" s="110"/>
      <c r="G110" s="110"/>
      <c r="H110" s="68"/>
      <c r="J110" s="67">
        <v>456489</v>
      </c>
      <c r="K110" s="105">
        <v>456489</v>
      </c>
      <c r="L110" s="61"/>
      <c r="M110" s="61"/>
      <c r="N110" s="61"/>
      <c r="O110" s="61"/>
      <c r="P110" s="68"/>
    </row>
    <row r="111" spans="2:16" ht="15" thickBot="1" x14ac:dyDescent="0.25">
      <c r="B111" s="69">
        <v>1</v>
      </c>
      <c r="C111" s="44">
        <v>2</v>
      </c>
      <c r="D111" s="44"/>
      <c r="E111" s="44"/>
      <c r="F111" s="44"/>
      <c r="G111" s="44"/>
      <c r="H111" s="70"/>
      <c r="J111" s="67">
        <v>-456489</v>
      </c>
      <c r="K111" s="106">
        <v>-456489</v>
      </c>
      <c r="L111" s="61"/>
      <c r="M111" s="61"/>
      <c r="N111" s="61"/>
      <c r="O111" s="61"/>
      <c r="P111" s="68"/>
    </row>
    <row r="112" spans="2:16" ht="15" thickBot="1" x14ac:dyDescent="0.25">
      <c r="J112" s="69">
        <v>0</v>
      </c>
      <c r="K112" s="107">
        <f>J112</f>
        <v>0</v>
      </c>
      <c r="L112" s="44"/>
      <c r="M112" s="44"/>
      <c r="N112" s="44"/>
      <c r="O112" s="44"/>
      <c r="P112" s="70"/>
    </row>
    <row r="113" spans="2:8" ht="22.5" x14ac:dyDescent="0.6">
      <c r="B113" s="102" t="s">
        <v>238</v>
      </c>
      <c r="C113" s="103"/>
      <c r="D113" s="103"/>
      <c r="E113" s="103"/>
      <c r="F113" s="103"/>
      <c r="G113" s="103"/>
      <c r="H113" s="104"/>
    </row>
    <row r="114" spans="2:8" ht="15" thickBot="1" x14ac:dyDescent="0.25">
      <c r="B114" s="69">
        <v>465987956</v>
      </c>
      <c r="C114" s="108">
        <f>B114</f>
        <v>465987956</v>
      </c>
      <c r="D114" s="111" t="s">
        <v>239</v>
      </c>
      <c r="E114" s="111"/>
      <c r="F114" s="111"/>
      <c r="G114" s="111"/>
      <c r="H114" s="112"/>
    </row>
  </sheetData>
  <mergeCells count="4">
    <mergeCell ref="B109:H109"/>
    <mergeCell ref="J109:P109"/>
    <mergeCell ref="B113:H113"/>
    <mergeCell ref="D114:H114"/>
  </mergeCells>
  <conditionalFormatting sqref="L11:M19">
    <cfRule type="expression" dxfId="1" priority="2">
      <formula>MOD(ROW($L11),2)=1</formula>
    </cfRule>
  </conditionalFormatting>
  <conditionalFormatting sqref="O11:P14">
    <cfRule type="expression" dxfId="0" priority="1">
      <formula>MOD(ROW($O11),2)=1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4:X28"/>
  <sheetViews>
    <sheetView showGridLines="0" zoomScale="80" zoomScaleNormal="80" workbookViewId="0">
      <selection activeCell="I14" sqref="I14"/>
    </sheetView>
  </sheetViews>
  <sheetFormatPr defaultRowHeight="14.25" x14ac:dyDescent="0.2"/>
  <cols>
    <col min="1" max="1" width="1.875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bestFit="1" customWidth="1"/>
    <col min="13" max="13" width="1.875" customWidth="1"/>
    <col min="24" max="24" width="10.5" bestFit="1" customWidth="1"/>
  </cols>
  <sheetData>
    <row r="4" spans="2:24" ht="23.25" thickBot="1" x14ac:dyDescent="0.25">
      <c r="B4" s="14" t="s">
        <v>168</v>
      </c>
      <c r="C4" s="14"/>
      <c r="D4" s="14"/>
      <c r="E4" s="14"/>
      <c r="F4" s="14"/>
      <c r="G4" s="14"/>
      <c r="H4" s="14"/>
      <c r="I4" s="14"/>
      <c r="J4" s="14"/>
      <c r="K4" s="14"/>
      <c r="L4" s="14"/>
      <c r="N4" s="14" t="s">
        <v>169</v>
      </c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4" ht="15" thickBo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4" t="s">
        <v>10</v>
      </c>
      <c r="N5" s="2" t="s">
        <v>0</v>
      </c>
      <c r="O5" s="3" t="s">
        <v>1</v>
      </c>
      <c r="P5" s="3" t="s">
        <v>2</v>
      </c>
      <c r="Q5" s="3" t="s">
        <v>3</v>
      </c>
      <c r="R5" s="3" t="s">
        <v>4</v>
      </c>
      <c r="S5" s="3" t="s">
        <v>5</v>
      </c>
      <c r="T5" s="3" t="s">
        <v>6</v>
      </c>
      <c r="U5" s="3" t="s">
        <v>7</v>
      </c>
      <c r="V5" s="3" t="s">
        <v>8</v>
      </c>
      <c r="W5" s="3" t="s">
        <v>9</v>
      </c>
      <c r="X5" s="4" t="s">
        <v>10</v>
      </c>
    </row>
    <row r="6" spans="2:24" x14ac:dyDescent="0.2">
      <c r="B6" s="5">
        <v>1</v>
      </c>
      <c r="C6" s="6">
        <v>745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1353</v>
      </c>
      <c r="I6" s="6" t="s">
        <v>15</v>
      </c>
      <c r="J6" s="6" t="s">
        <v>16</v>
      </c>
      <c r="K6" s="6">
        <v>15</v>
      </c>
      <c r="L6" s="7">
        <v>5400000</v>
      </c>
      <c r="N6" s="5">
        <v>1</v>
      </c>
      <c r="O6" s="6">
        <v>745</v>
      </c>
      <c r="P6" s="6" t="s">
        <v>11</v>
      </c>
      <c r="Q6" s="6" t="s">
        <v>12</v>
      </c>
      <c r="R6" s="6" t="s">
        <v>13</v>
      </c>
      <c r="S6" s="6" t="s">
        <v>14</v>
      </c>
      <c r="T6" s="6">
        <v>1353</v>
      </c>
      <c r="U6" s="6" t="s">
        <v>15</v>
      </c>
      <c r="V6" s="6" t="s">
        <v>16</v>
      </c>
      <c r="W6" s="6">
        <v>15</v>
      </c>
      <c r="X6" s="7">
        <v>5400000</v>
      </c>
    </row>
    <row r="7" spans="2:24" x14ac:dyDescent="0.2">
      <c r="B7" s="5">
        <v>2</v>
      </c>
      <c r="C7" s="6">
        <v>768</v>
      </c>
      <c r="D7" s="6" t="s">
        <v>17</v>
      </c>
      <c r="E7" s="6" t="s">
        <v>18</v>
      </c>
      <c r="F7" s="6" t="s">
        <v>19</v>
      </c>
      <c r="G7" s="6" t="s">
        <v>20</v>
      </c>
      <c r="H7" s="6">
        <v>1352</v>
      </c>
      <c r="I7" s="6" t="s">
        <v>21</v>
      </c>
      <c r="J7" s="6" t="s">
        <v>22</v>
      </c>
      <c r="K7" s="6">
        <v>14</v>
      </c>
      <c r="L7" s="7">
        <v>5500000</v>
      </c>
      <c r="N7" s="5">
        <v>2</v>
      </c>
      <c r="O7" s="6">
        <v>768</v>
      </c>
      <c r="P7" s="6" t="s">
        <v>17</v>
      </c>
      <c r="Q7" s="6" t="s">
        <v>18</v>
      </c>
      <c r="R7" s="6" t="s">
        <v>19</v>
      </c>
      <c r="S7" s="6" t="s">
        <v>20</v>
      </c>
      <c r="T7" s="6">
        <v>1352</v>
      </c>
      <c r="U7" s="6" t="s">
        <v>21</v>
      </c>
      <c r="V7" s="6" t="s">
        <v>22</v>
      </c>
      <c r="W7" s="6">
        <v>14</v>
      </c>
      <c r="X7" s="7">
        <v>5500000</v>
      </c>
    </row>
    <row r="8" spans="2:24" x14ac:dyDescent="0.2">
      <c r="B8" s="5">
        <v>3</v>
      </c>
      <c r="C8" s="6">
        <v>234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1350</v>
      </c>
      <c r="I8" s="6" t="s">
        <v>27</v>
      </c>
      <c r="J8" s="6" t="s">
        <v>22</v>
      </c>
      <c r="K8" s="6">
        <v>13</v>
      </c>
      <c r="L8" s="7">
        <v>7500000</v>
      </c>
      <c r="N8" s="5">
        <v>3</v>
      </c>
      <c r="O8" s="6">
        <v>234</v>
      </c>
      <c r="P8" s="6" t="s">
        <v>23</v>
      </c>
      <c r="Q8" s="6" t="s">
        <v>24</v>
      </c>
      <c r="R8" s="6" t="s">
        <v>25</v>
      </c>
      <c r="S8" s="6" t="s">
        <v>26</v>
      </c>
      <c r="T8" s="6">
        <v>1350</v>
      </c>
      <c r="U8" s="6" t="s">
        <v>27</v>
      </c>
      <c r="V8" s="6" t="s">
        <v>22</v>
      </c>
      <c r="W8" s="6">
        <v>13</v>
      </c>
      <c r="X8" s="7">
        <v>7500000</v>
      </c>
    </row>
    <row r="9" spans="2:24" x14ac:dyDescent="0.2">
      <c r="B9" s="5">
        <v>4</v>
      </c>
      <c r="C9" s="6">
        <v>537</v>
      </c>
      <c r="D9" s="6" t="s">
        <v>28</v>
      </c>
      <c r="E9" s="6" t="s">
        <v>29</v>
      </c>
      <c r="F9" s="6" t="s">
        <v>30</v>
      </c>
      <c r="G9" s="6" t="s">
        <v>31</v>
      </c>
      <c r="H9" s="6">
        <v>1336</v>
      </c>
      <c r="I9" s="6" t="s">
        <v>15</v>
      </c>
      <c r="J9" s="6" t="s">
        <v>16</v>
      </c>
      <c r="K9" s="6">
        <v>12</v>
      </c>
      <c r="L9" s="7">
        <v>5800000</v>
      </c>
      <c r="N9" s="5">
        <v>4</v>
      </c>
      <c r="O9" s="6">
        <v>537</v>
      </c>
      <c r="P9" s="6" t="s">
        <v>28</v>
      </c>
      <c r="Q9" s="6" t="s">
        <v>29</v>
      </c>
      <c r="R9" s="6" t="s">
        <v>30</v>
      </c>
      <c r="S9" s="6" t="s">
        <v>31</v>
      </c>
      <c r="T9" s="6">
        <v>1336</v>
      </c>
      <c r="U9" s="6" t="s">
        <v>15</v>
      </c>
      <c r="V9" s="6" t="s">
        <v>16</v>
      </c>
      <c r="W9" s="6">
        <v>12</v>
      </c>
      <c r="X9" s="7">
        <v>5800000</v>
      </c>
    </row>
    <row r="10" spans="2:24" x14ac:dyDescent="0.2">
      <c r="B10" s="5">
        <v>5</v>
      </c>
      <c r="C10" s="6">
        <v>972</v>
      </c>
      <c r="D10" s="6" t="s">
        <v>32</v>
      </c>
      <c r="E10" s="6" t="s">
        <v>33</v>
      </c>
      <c r="F10" s="6" t="s">
        <v>34</v>
      </c>
      <c r="G10" s="6" t="s">
        <v>35</v>
      </c>
      <c r="H10" s="6">
        <v>1350</v>
      </c>
      <c r="I10" s="6" t="s">
        <v>21</v>
      </c>
      <c r="J10" s="6" t="s">
        <v>16</v>
      </c>
      <c r="K10" s="6">
        <v>12</v>
      </c>
      <c r="L10" s="7">
        <v>2700000</v>
      </c>
      <c r="N10" s="5">
        <v>5</v>
      </c>
      <c r="O10" s="6">
        <v>972</v>
      </c>
      <c r="P10" s="6" t="s">
        <v>32</v>
      </c>
      <c r="Q10" s="6" t="s">
        <v>33</v>
      </c>
      <c r="R10" s="6" t="s">
        <v>34</v>
      </c>
      <c r="S10" s="6" t="s">
        <v>35</v>
      </c>
      <c r="T10" s="6">
        <v>1350</v>
      </c>
      <c r="U10" s="6" t="s">
        <v>21</v>
      </c>
      <c r="V10" s="6" t="s">
        <v>16</v>
      </c>
      <c r="W10" s="6">
        <v>12</v>
      </c>
      <c r="X10" s="7">
        <v>2700000</v>
      </c>
    </row>
    <row r="11" spans="2:24" x14ac:dyDescent="0.2">
      <c r="B11" s="5">
        <v>6</v>
      </c>
      <c r="C11" s="6">
        <v>576</v>
      </c>
      <c r="D11" s="6" t="s">
        <v>36</v>
      </c>
      <c r="E11" s="6" t="s">
        <v>37</v>
      </c>
      <c r="F11" s="6" t="s">
        <v>38</v>
      </c>
      <c r="G11" s="6" t="s">
        <v>39</v>
      </c>
      <c r="H11" s="6">
        <v>1352</v>
      </c>
      <c r="I11" s="6" t="s">
        <v>27</v>
      </c>
      <c r="J11" s="6" t="s">
        <v>16</v>
      </c>
      <c r="K11" s="6">
        <v>12</v>
      </c>
      <c r="L11" s="7">
        <v>1600000</v>
      </c>
      <c r="N11" s="5">
        <v>6</v>
      </c>
      <c r="O11" s="6">
        <v>576</v>
      </c>
      <c r="P11" s="6" t="s">
        <v>36</v>
      </c>
      <c r="Q11" s="6" t="s">
        <v>37</v>
      </c>
      <c r="R11" s="6" t="s">
        <v>38</v>
      </c>
      <c r="S11" s="6" t="s">
        <v>39</v>
      </c>
      <c r="T11" s="6">
        <v>1352</v>
      </c>
      <c r="U11" s="6" t="s">
        <v>27</v>
      </c>
      <c r="V11" s="6" t="s">
        <v>16</v>
      </c>
      <c r="W11" s="6">
        <v>12</v>
      </c>
      <c r="X11" s="7">
        <v>1600000</v>
      </c>
    </row>
    <row r="12" spans="2:24" x14ac:dyDescent="0.2">
      <c r="B12" s="5">
        <v>7</v>
      </c>
      <c r="C12" s="6">
        <v>854</v>
      </c>
      <c r="D12" s="6" t="s">
        <v>32</v>
      </c>
      <c r="E12" s="6" t="s">
        <v>40</v>
      </c>
      <c r="F12" s="6" t="s">
        <v>41</v>
      </c>
      <c r="G12" s="6" t="s">
        <v>42</v>
      </c>
      <c r="H12" s="6">
        <v>1349</v>
      </c>
      <c r="I12" s="6" t="s">
        <v>15</v>
      </c>
      <c r="J12" s="6" t="s">
        <v>16</v>
      </c>
      <c r="K12" s="6">
        <v>14</v>
      </c>
      <c r="L12" s="7">
        <v>6600000</v>
      </c>
      <c r="N12" s="5">
        <v>7</v>
      </c>
      <c r="O12" s="6">
        <v>854</v>
      </c>
      <c r="P12" s="6" t="s">
        <v>32</v>
      </c>
      <c r="Q12" s="6" t="s">
        <v>40</v>
      </c>
      <c r="R12" s="6" t="s">
        <v>41</v>
      </c>
      <c r="S12" s="6" t="s">
        <v>42</v>
      </c>
      <c r="T12" s="6">
        <v>1349</v>
      </c>
      <c r="U12" s="6" t="s">
        <v>15</v>
      </c>
      <c r="V12" s="6" t="s">
        <v>16</v>
      </c>
      <c r="W12" s="6">
        <v>14</v>
      </c>
      <c r="X12" s="7">
        <v>6600000</v>
      </c>
    </row>
    <row r="13" spans="2:24" x14ac:dyDescent="0.2">
      <c r="B13" s="5">
        <v>8</v>
      </c>
      <c r="C13" s="6">
        <v>367</v>
      </c>
      <c r="D13" s="6" t="s">
        <v>43</v>
      </c>
      <c r="E13" s="6" t="s">
        <v>44</v>
      </c>
      <c r="F13" s="6" t="s">
        <v>45</v>
      </c>
      <c r="G13" s="6" t="s">
        <v>46</v>
      </c>
      <c r="H13" s="6">
        <v>1357</v>
      </c>
      <c r="I13" s="6" t="s">
        <v>15</v>
      </c>
      <c r="J13" s="6" t="s">
        <v>22</v>
      </c>
      <c r="K13" s="6">
        <v>12</v>
      </c>
      <c r="L13" s="7">
        <v>6100000</v>
      </c>
      <c r="N13" s="5">
        <v>8</v>
      </c>
      <c r="O13" s="6">
        <v>367</v>
      </c>
      <c r="P13" s="6" t="s">
        <v>43</v>
      </c>
      <c r="Q13" s="6" t="s">
        <v>44</v>
      </c>
      <c r="R13" s="6" t="s">
        <v>45</v>
      </c>
      <c r="S13" s="6" t="s">
        <v>46</v>
      </c>
      <c r="T13" s="6">
        <v>1357</v>
      </c>
      <c r="U13" s="6" t="s">
        <v>15</v>
      </c>
      <c r="V13" s="6" t="s">
        <v>22</v>
      </c>
      <c r="W13" s="6">
        <v>12</v>
      </c>
      <c r="X13" s="7">
        <v>6100000</v>
      </c>
    </row>
    <row r="14" spans="2:24" x14ac:dyDescent="0.2">
      <c r="B14" s="5">
        <v>9</v>
      </c>
      <c r="C14" s="6">
        <v>147</v>
      </c>
      <c r="D14" s="6" t="s">
        <v>47</v>
      </c>
      <c r="E14" s="6" t="s">
        <v>48</v>
      </c>
      <c r="F14" s="6" t="s">
        <v>49</v>
      </c>
      <c r="G14" s="6" t="s">
        <v>26</v>
      </c>
      <c r="H14" s="6">
        <v>1349</v>
      </c>
      <c r="I14" s="6" t="s">
        <v>21</v>
      </c>
      <c r="J14" s="6" t="s">
        <v>22</v>
      </c>
      <c r="K14" s="6">
        <v>12</v>
      </c>
      <c r="L14" s="7">
        <v>4900000</v>
      </c>
      <c r="N14" s="5">
        <v>9</v>
      </c>
      <c r="O14" s="6">
        <v>147</v>
      </c>
      <c r="P14" s="6" t="s">
        <v>47</v>
      </c>
      <c r="Q14" s="6" t="s">
        <v>48</v>
      </c>
      <c r="R14" s="6" t="s">
        <v>49</v>
      </c>
      <c r="S14" s="6" t="s">
        <v>26</v>
      </c>
      <c r="T14" s="6">
        <v>1349</v>
      </c>
      <c r="U14" s="6" t="s">
        <v>21</v>
      </c>
      <c r="V14" s="6" t="s">
        <v>22</v>
      </c>
      <c r="W14" s="6">
        <v>12</v>
      </c>
      <c r="X14" s="7">
        <v>4900000</v>
      </c>
    </row>
    <row r="15" spans="2:24" ht="15" thickBot="1" x14ac:dyDescent="0.25">
      <c r="B15" s="8">
        <v>10</v>
      </c>
      <c r="C15" s="9">
        <v>643</v>
      </c>
      <c r="D15" s="9" t="s">
        <v>50</v>
      </c>
      <c r="E15" s="9" t="s">
        <v>51</v>
      </c>
      <c r="F15" s="9" t="s">
        <v>52</v>
      </c>
      <c r="G15" s="9" t="s">
        <v>31</v>
      </c>
      <c r="H15" s="9">
        <v>1347</v>
      </c>
      <c r="I15" s="9" t="s">
        <v>53</v>
      </c>
      <c r="J15" s="9" t="s">
        <v>16</v>
      </c>
      <c r="K15" s="9">
        <v>12</v>
      </c>
      <c r="L15" s="10">
        <v>1000000</v>
      </c>
      <c r="N15" s="8">
        <v>10</v>
      </c>
      <c r="O15" s="9">
        <v>643</v>
      </c>
      <c r="P15" s="9" t="s">
        <v>50</v>
      </c>
      <c r="Q15" s="9" t="s">
        <v>51</v>
      </c>
      <c r="R15" s="9" t="s">
        <v>52</v>
      </c>
      <c r="S15" s="9" t="s">
        <v>31</v>
      </c>
      <c r="T15" s="9">
        <v>1347</v>
      </c>
      <c r="U15" s="9" t="s">
        <v>53</v>
      </c>
      <c r="V15" s="9" t="s">
        <v>16</v>
      </c>
      <c r="W15" s="9">
        <v>12</v>
      </c>
      <c r="X15" s="10">
        <v>1000000</v>
      </c>
    </row>
    <row r="17" spans="2:24" ht="23.25" thickBot="1" x14ac:dyDescent="0.25">
      <c r="B17" s="15" t="s">
        <v>170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N17" s="15" t="s">
        <v>171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2:24" ht="15" thickBot="1" x14ac:dyDescent="0.25">
      <c r="B18" s="2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3" t="s">
        <v>7</v>
      </c>
      <c r="J18" s="3" t="s">
        <v>8</v>
      </c>
      <c r="K18" s="3" t="s">
        <v>9</v>
      </c>
      <c r="L18" s="4" t="s">
        <v>10</v>
      </c>
      <c r="N18" s="2" t="s">
        <v>0</v>
      </c>
      <c r="O18" s="3" t="s">
        <v>1</v>
      </c>
      <c r="P18" s="3" t="s">
        <v>2</v>
      </c>
      <c r="Q18" s="3" t="s">
        <v>3</v>
      </c>
      <c r="R18" s="3" t="s">
        <v>4</v>
      </c>
      <c r="S18" s="3" t="s">
        <v>5</v>
      </c>
      <c r="T18" s="3" t="s">
        <v>6</v>
      </c>
      <c r="U18" s="3" t="s">
        <v>7</v>
      </c>
      <c r="V18" s="3" t="s">
        <v>8</v>
      </c>
      <c r="W18" s="3" t="s">
        <v>9</v>
      </c>
      <c r="X18" s="4" t="s">
        <v>10</v>
      </c>
    </row>
    <row r="19" spans="2:24" x14ac:dyDescent="0.2">
      <c r="B19" s="5">
        <v>1</v>
      </c>
      <c r="C19" s="6">
        <v>745</v>
      </c>
      <c r="D19" s="6" t="s">
        <v>11</v>
      </c>
      <c r="E19" s="6" t="s">
        <v>12</v>
      </c>
      <c r="F19" s="6" t="s">
        <v>13</v>
      </c>
      <c r="G19" s="6" t="s">
        <v>14</v>
      </c>
      <c r="H19" s="6">
        <v>1353</v>
      </c>
      <c r="I19" s="6" t="s">
        <v>15</v>
      </c>
      <c r="J19" s="6" t="s">
        <v>16</v>
      </c>
      <c r="K19" s="6">
        <v>15</v>
      </c>
      <c r="L19" s="7">
        <v>5400000</v>
      </c>
      <c r="N19" s="5">
        <v>1</v>
      </c>
      <c r="O19" s="6">
        <v>745</v>
      </c>
      <c r="P19" s="6" t="s">
        <v>11</v>
      </c>
      <c r="Q19" s="6" t="s">
        <v>12</v>
      </c>
      <c r="R19" s="6" t="s">
        <v>13</v>
      </c>
      <c r="S19" s="6" t="s">
        <v>14</v>
      </c>
      <c r="T19" s="6">
        <v>1353</v>
      </c>
      <c r="U19" s="6" t="s">
        <v>15</v>
      </c>
      <c r="V19" s="6" t="s">
        <v>16</v>
      </c>
      <c r="W19" s="6">
        <v>15</v>
      </c>
      <c r="X19" s="7">
        <v>5400000</v>
      </c>
    </row>
    <row r="20" spans="2:24" x14ac:dyDescent="0.2">
      <c r="B20" s="5">
        <v>2</v>
      </c>
      <c r="C20" s="6">
        <v>768</v>
      </c>
      <c r="D20" s="6" t="s">
        <v>17</v>
      </c>
      <c r="E20" s="6" t="s">
        <v>18</v>
      </c>
      <c r="F20" s="6" t="s">
        <v>19</v>
      </c>
      <c r="G20" s="6" t="s">
        <v>20</v>
      </c>
      <c r="H20" s="6">
        <v>1352</v>
      </c>
      <c r="I20" s="6" t="s">
        <v>21</v>
      </c>
      <c r="J20" s="6" t="s">
        <v>22</v>
      </c>
      <c r="K20" s="6">
        <v>14</v>
      </c>
      <c r="L20" s="7">
        <v>5500000</v>
      </c>
      <c r="N20" s="5">
        <v>2</v>
      </c>
      <c r="O20" s="6">
        <v>768</v>
      </c>
      <c r="P20" s="6" t="s">
        <v>17</v>
      </c>
      <c r="Q20" s="6" t="s">
        <v>18</v>
      </c>
      <c r="R20" s="6" t="s">
        <v>19</v>
      </c>
      <c r="S20" s="6" t="s">
        <v>20</v>
      </c>
      <c r="T20" s="6">
        <v>1352</v>
      </c>
      <c r="U20" s="6" t="s">
        <v>21</v>
      </c>
      <c r="V20" s="6" t="s">
        <v>22</v>
      </c>
      <c r="W20" s="6">
        <v>14</v>
      </c>
      <c r="X20" s="7">
        <v>5500000</v>
      </c>
    </row>
    <row r="21" spans="2:24" x14ac:dyDescent="0.2">
      <c r="B21" s="5">
        <v>3</v>
      </c>
      <c r="C21" s="6">
        <v>234</v>
      </c>
      <c r="D21" s="6" t="s">
        <v>23</v>
      </c>
      <c r="E21" s="6" t="s">
        <v>24</v>
      </c>
      <c r="F21" s="6" t="s">
        <v>25</v>
      </c>
      <c r="G21" s="6" t="s">
        <v>26</v>
      </c>
      <c r="H21" s="6">
        <v>1350</v>
      </c>
      <c r="I21" s="6" t="s">
        <v>27</v>
      </c>
      <c r="J21" s="6" t="s">
        <v>22</v>
      </c>
      <c r="K21" s="6">
        <v>13</v>
      </c>
      <c r="L21" s="7">
        <v>7500000</v>
      </c>
      <c r="N21" s="5">
        <v>3</v>
      </c>
      <c r="O21" s="6">
        <v>234</v>
      </c>
      <c r="P21" s="6" t="s">
        <v>23</v>
      </c>
      <c r="Q21" s="6" t="s">
        <v>24</v>
      </c>
      <c r="R21" s="6" t="s">
        <v>25</v>
      </c>
      <c r="S21" s="6" t="s">
        <v>26</v>
      </c>
      <c r="T21" s="6">
        <v>1350</v>
      </c>
      <c r="U21" s="6" t="s">
        <v>27</v>
      </c>
      <c r="V21" s="6" t="s">
        <v>22</v>
      </c>
      <c r="W21" s="6">
        <v>13</v>
      </c>
      <c r="X21" s="7">
        <v>7500000</v>
      </c>
    </row>
    <row r="22" spans="2:24" x14ac:dyDescent="0.2">
      <c r="B22" s="5">
        <v>4</v>
      </c>
      <c r="C22" s="6">
        <v>537</v>
      </c>
      <c r="D22" s="6" t="s">
        <v>28</v>
      </c>
      <c r="E22" s="6" t="s">
        <v>29</v>
      </c>
      <c r="F22" s="6" t="s">
        <v>30</v>
      </c>
      <c r="G22" s="6" t="s">
        <v>31</v>
      </c>
      <c r="H22" s="6">
        <v>1336</v>
      </c>
      <c r="I22" s="6" t="s">
        <v>15</v>
      </c>
      <c r="J22" s="6" t="s">
        <v>16</v>
      </c>
      <c r="K22" s="6">
        <v>12</v>
      </c>
      <c r="L22" s="7">
        <v>5800000</v>
      </c>
      <c r="N22" s="5">
        <v>4</v>
      </c>
      <c r="O22" s="6">
        <v>537</v>
      </c>
      <c r="P22" s="6" t="s">
        <v>28</v>
      </c>
      <c r="Q22" s="6" t="s">
        <v>29</v>
      </c>
      <c r="R22" s="6" t="s">
        <v>30</v>
      </c>
      <c r="S22" s="6" t="s">
        <v>31</v>
      </c>
      <c r="T22" s="6">
        <v>1336</v>
      </c>
      <c r="U22" s="6" t="s">
        <v>15</v>
      </c>
      <c r="V22" s="6" t="s">
        <v>16</v>
      </c>
      <c r="W22" s="6">
        <v>12</v>
      </c>
      <c r="X22" s="7">
        <v>5800000</v>
      </c>
    </row>
    <row r="23" spans="2:24" x14ac:dyDescent="0.2">
      <c r="B23" s="5">
        <v>5</v>
      </c>
      <c r="C23" s="6">
        <v>972</v>
      </c>
      <c r="D23" s="6" t="s">
        <v>32</v>
      </c>
      <c r="E23" s="6" t="s">
        <v>33</v>
      </c>
      <c r="F23" s="6" t="s">
        <v>34</v>
      </c>
      <c r="G23" s="6" t="s">
        <v>35</v>
      </c>
      <c r="H23" s="6">
        <v>1350</v>
      </c>
      <c r="I23" s="6" t="s">
        <v>21</v>
      </c>
      <c r="J23" s="6" t="s">
        <v>16</v>
      </c>
      <c r="K23" s="6">
        <v>12</v>
      </c>
      <c r="L23" s="7">
        <v>2700000</v>
      </c>
      <c r="N23" s="5">
        <v>5</v>
      </c>
      <c r="O23" s="6">
        <v>972</v>
      </c>
      <c r="P23" s="6" t="s">
        <v>32</v>
      </c>
      <c r="Q23" s="6" t="s">
        <v>33</v>
      </c>
      <c r="R23" s="6" t="s">
        <v>34</v>
      </c>
      <c r="S23" s="6" t="s">
        <v>35</v>
      </c>
      <c r="T23" s="6">
        <v>1350</v>
      </c>
      <c r="U23" s="6" t="s">
        <v>21</v>
      </c>
      <c r="V23" s="6" t="s">
        <v>16</v>
      </c>
      <c r="W23" s="6">
        <v>12</v>
      </c>
      <c r="X23" s="7">
        <v>2700000</v>
      </c>
    </row>
    <row r="24" spans="2:24" x14ac:dyDescent="0.2">
      <c r="B24" s="5">
        <v>6</v>
      </c>
      <c r="C24" s="6">
        <v>576</v>
      </c>
      <c r="D24" s="6" t="s">
        <v>36</v>
      </c>
      <c r="E24" s="6" t="s">
        <v>37</v>
      </c>
      <c r="F24" s="6" t="s">
        <v>38</v>
      </c>
      <c r="G24" s="6" t="s">
        <v>39</v>
      </c>
      <c r="H24" s="6">
        <v>1352</v>
      </c>
      <c r="I24" s="6" t="s">
        <v>27</v>
      </c>
      <c r="J24" s="6" t="s">
        <v>16</v>
      </c>
      <c r="K24" s="6">
        <v>12</v>
      </c>
      <c r="L24" s="7">
        <v>1600000</v>
      </c>
      <c r="N24" s="5">
        <v>6</v>
      </c>
      <c r="O24" s="6">
        <v>576</v>
      </c>
      <c r="P24" s="6" t="s">
        <v>36</v>
      </c>
      <c r="Q24" s="6" t="s">
        <v>37</v>
      </c>
      <c r="R24" s="6" t="s">
        <v>38</v>
      </c>
      <c r="S24" s="6" t="s">
        <v>39</v>
      </c>
      <c r="T24" s="6">
        <v>1352</v>
      </c>
      <c r="U24" s="6" t="s">
        <v>27</v>
      </c>
      <c r="V24" s="6" t="s">
        <v>16</v>
      </c>
      <c r="W24" s="6">
        <v>12</v>
      </c>
      <c r="X24" s="7">
        <v>1600000</v>
      </c>
    </row>
    <row r="25" spans="2:24" x14ac:dyDescent="0.2">
      <c r="B25" s="5">
        <v>7</v>
      </c>
      <c r="C25" s="6">
        <v>854</v>
      </c>
      <c r="D25" s="6" t="s">
        <v>32</v>
      </c>
      <c r="E25" s="6" t="s">
        <v>40</v>
      </c>
      <c r="F25" s="6" t="s">
        <v>41</v>
      </c>
      <c r="G25" s="6" t="s">
        <v>42</v>
      </c>
      <c r="H25" s="6">
        <v>1349</v>
      </c>
      <c r="I25" s="6" t="s">
        <v>15</v>
      </c>
      <c r="J25" s="6" t="s">
        <v>16</v>
      </c>
      <c r="K25" s="6">
        <v>14</v>
      </c>
      <c r="L25" s="7">
        <v>6600000</v>
      </c>
      <c r="N25" s="5">
        <v>7</v>
      </c>
      <c r="O25" s="6">
        <v>854</v>
      </c>
      <c r="P25" s="6" t="s">
        <v>32</v>
      </c>
      <c r="Q25" s="6" t="s">
        <v>40</v>
      </c>
      <c r="R25" s="6" t="s">
        <v>41</v>
      </c>
      <c r="S25" s="6" t="s">
        <v>42</v>
      </c>
      <c r="T25" s="6">
        <v>1349</v>
      </c>
      <c r="U25" s="6" t="s">
        <v>15</v>
      </c>
      <c r="V25" s="6" t="s">
        <v>16</v>
      </c>
      <c r="W25" s="6">
        <v>14</v>
      </c>
      <c r="X25" s="7">
        <v>6600000</v>
      </c>
    </row>
    <row r="26" spans="2:24" x14ac:dyDescent="0.2">
      <c r="B26" s="5">
        <v>8</v>
      </c>
      <c r="C26" s="6">
        <v>367</v>
      </c>
      <c r="D26" s="6" t="s">
        <v>43</v>
      </c>
      <c r="E26" s="6" t="s">
        <v>44</v>
      </c>
      <c r="F26" s="6" t="s">
        <v>45</v>
      </c>
      <c r="G26" s="6" t="s">
        <v>46</v>
      </c>
      <c r="H26" s="6">
        <v>1357</v>
      </c>
      <c r="I26" s="6" t="s">
        <v>15</v>
      </c>
      <c r="J26" s="6" t="s">
        <v>22</v>
      </c>
      <c r="K26" s="6">
        <v>12</v>
      </c>
      <c r="L26" s="7">
        <v>6100000</v>
      </c>
      <c r="N26" s="5">
        <v>8</v>
      </c>
      <c r="O26" s="6">
        <v>367</v>
      </c>
      <c r="P26" s="6" t="s">
        <v>43</v>
      </c>
      <c r="Q26" s="6" t="s">
        <v>44</v>
      </c>
      <c r="R26" s="6" t="s">
        <v>45</v>
      </c>
      <c r="S26" s="6" t="s">
        <v>46</v>
      </c>
      <c r="T26" s="6">
        <v>1357</v>
      </c>
      <c r="U26" s="6" t="s">
        <v>15</v>
      </c>
      <c r="V26" s="6" t="s">
        <v>22</v>
      </c>
      <c r="W26" s="6">
        <v>12</v>
      </c>
      <c r="X26" s="7">
        <v>6100000</v>
      </c>
    </row>
    <row r="27" spans="2:24" x14ac:dyDescent="0.2">
      <c r="B27" s="5">
        <v>9</v>
      </c>
      <c r="C27" s="6">
        <v>147</v>
      </c>
      <c r="D27" s="6" t="s">
        <v>47</v>
      </c>
      <c r="E27" s="6" t="s">
        <v>48</v>
      </c>
      <c r="F27" s="6" t="s">
        <v>49</v>
      </c>
      <c r="G27" s="6" t="s">
        <v>26</v>
      </c>
      <c r="H27" s="6">
        <v>1349</v>
      </c>
      <c r="I27" s="6" t="s">
        <v>21</v>
      </c>
      <c r="J27" s="6" t="s">
        <v>22</v>
      </c>
      <c r="K27" s="6">
        <v>12</v>
      </c>
      <c r="L27" s="7">
        <v>4900000</v>
      </c>
      <c r="N27" s="5">
        <v>9</v>
      </c>
      <c r="O27" s="6">
        <v>147</v>
      </c>
      <c r="P27" s="6" t="s">
        <v>47</v>
      </c>
      <c r="Q27" s="6" t="s">
        <v>48</v>
      </c>
      <c r="R27" s="6" t="s">
        <v>49</v>
      </c>
      <c r="S27" s="6" t="s">
        <v>26</v>
      </c>
      <c r="T27" s="6">
        <v>1349</v>
      </c>
      <c r="U27" s="6" t="s">
        <v>21</v>
      </c>
      <c r="V27" s="6" t="s">
        <v>22</v>
      </c>
      <c r="W27" s="6">
        <v>12</v>
      </c>
      <c r="X27" s="7">
        <v>4900000</v>
      </c>
    </row>
    <row r="28" spans="2:24" ht="15" thickBot="1" x14ac:dyDescent="0.25">
      <c r="B28" s="8">
        <v>10</v>
      </c>
      <c r="C28" s="9">
        <v>643</v>
      </c>
      <c r="D28" s="9" t="s">
        <v>50</v>
      </c>
      <c r="E28" s="9" t="s">
        <v>51</v>
      </c>
      <c r="F28" s="9" t="s">
        <v>52</v>
      </c>
      <c r="G28" s="9" t="s">
        <v>31</v>
      </c>
      <c r="H28" s="9">
        <v>1347</v>
      </c>
      <c r="I28" s="9" t="s">
        <v>53</v>
      </c>
      <c r="J28" s="9" t="s">
        <v>16</v>
      </c>
      <c r="K28" s="9">
        <v>12</v>
      </c>
      <c r="L28" s="10">
        <v>1000000</v>
      </c>
      <c r="N28" s="8">
        <v>10</v>
      </c>
      <c r="O28" s="9">
        <v>643</v>
      </c>
      <c r="P28" s="9" t="s">
        <v>50</v>
      </c>
      <c r="Q28" s="9" t="s">
        <v>51</v>
      </c>
      <c r="R28" s="9" t="s">
        <v>52</v>
      </c>
      <c r="S28" s="9" t="s">
        <v>31</v>
      </c>
      <c r="T28" s="9">
        <v>1347</v>
      </c>
      <c r="U28" s="9" t="s">
        <v>53</v>
      </c>
      <c r="V28" s="9" t="s">
        <v>16</v>
      </c>
      <c r="W28" s="9">
        <v>12</v>
      </c>
      <c r="X28" s="10">
        <v>1000000</v>
      </c>
    </row>
  </sheetData>
  <conditionalFormatting sqref="B6:L15">
    <cfRule type="expression" dxfId="25" priority="4">
      <formula>$I6=$F$3</formula>
    </cfRule>
  </conditionalFormatting>
  <conditionalFormatting sqref="N6:X15">
    <cfRule type="expression" dxfId="24" priority="3">
      <formula>$I6=$F$3</formula>
    </cfRule>
  </conditionalFormatting>
  <conditionalFormatting sqref="B19:L28">
    <cfRule type="expression" dxfId="23" priority="2">
      <formula>$I19=$F$3</formula>
    </cfRule>
  </conditionalFormatting>
  <conditionalFormatting sqref="N19:X28">
    <cfRule type="expression" dxfId="22" priority="1">
      <formula>$I19=$F$3</formula>
    </cfRule>
  </conditionalFormatting>
  <dataValidations count="1">
    <dataValidation type="list" allowBlank="1" showInputMessage="1" showErrorMessage="1" sqref="I6:I15 U6:U15 I19:I28 U19:U28">
      <formula1>"دیپلم,فوق دیپلم,لیسانس,فوق لیسانس,دکترا"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Z55"/>
  <sheetViews>
    <sheetView showGridLines="0" zoomScale="80" zoomScaleNormal="80" workbookViewId="0">
      <selection activeCell="H9" sqref="H9"/>
    </sheetView>
  </sheetViews>
  <sheetFormatPr defaultRowHeight="14.25" x14ac:dyDescent="0.2"/>
  <cols>
    <col min="1" max="1" width="5.875" customWidth="1"/>
    <col min="2" max="2" width="6.75" bestFit="1" customWidth="1"/>
    <col min="3" max="3" width="13" bestFit="1" customWidth="1"/>
    <col min="4" max="4" width="14" bestFit="1" customWidth="1"/>
    <col min="5" max="5" width="14.25" bestFit="1" customWidth="1"/>
    <col min="6" max="6" width="13.625" bestFit="1" customWidth="1"/>
    <col min="7" max="7" width="13.375" bestFit="1" customWidth="1"/>
    <col min="8" max="8" width="10.625" bestFit="1" customWidth="1"/>
    <col min="9" max="9" width="16.125" bestFit="1" customWidth="1"/>
    <col min="10" max="10" width="14.25" bestFit="1" customWidth="1"/>
    <col min="11" max="11" width="5.75" bestFit="1" customWidth="1"/>
    <col min="12" max="12" width="15.375" style="1" bestFit="1" customWidth="1"/>
    <col min="16" max="16" width="12.75" customWidth="1"/>
    <col min="18" max="18" width="7.875" customWidth="1"/>
    <col min="26" max="26" width="16" customWidth="1"/>
  </cols>
  <sheetData>
    <row r="1" spans="2:26" ht="15" thickBot="1" x14ac:dyDescent="0.25"/>
    <row r="2" spans="2:26" ht="28.5" customHeight="1" thickBot="1" x14ac:dyDescent="0.25">
      <c r="F2" s="3" t="s">
        <v>7</v>
      </c>
    </row>
    <row r="3" spans="2:26" ht="22.5" x14ac:dyDescent="0.2">
      <c r="F3" s="59" t="s">
        <v>53</v>
      </c>
    </row>
    <row r="4" spans="2:26" ht="15" thickBot="1" x14ac:dyDescent="0.25"/>
    <row r="5" spans="2:26" ht="15" thickBo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4" t="s">
        <v>10</v>
      </c>
    </row>
    <row r="6" spans="2:26" ht="15" thickBot="1" x14ac:dyDescent="0.25">
      <c r="B6" s="5">
        <v>1</v>
      </c>
      <c r="C6" s="6">
        <v>745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1353</v>
      </c>
      <c r="I6" s="6" t="s">
        <v>15</v>
      </c>
      <c r="J6" s="6" t="s">
        <v>16</v>
      </c>
      <c r="K6" s="6">
        <v>15</v>
      </c>
      <c r="L6" s="7">
        <v>5400000</v>
      </c>
      <c r="N6" s="57" t="b">
        <f>$I6=$F$3</f>
        <v>0</v>
      </c>
      <c r="O6" s="57" t="b">
        <f t="shared" ref="O6:X21" si="0">$I6=$F$3</f>
        <v>0</v>
      </c>
      <c r="P6" s="57" t="b">
        <f t="shared" si="0"/>
        <v>0</v>
      </c>
      <c r="Q6" s="57" t="b">
        <f t="shared" si="0"/>
        <v>0</v>
      </c>
      <c r="R6" s="57" t="b">
        <f t="shared" si="0"/>
        <v>0</v>
      </c>
      <c r="S6" s="57" t="b">
        <f t="shared" si="0"/>
        <v>0</v>
      </c>
      <c r="T6" s="57" t="b">
        <f t="shared" si="0"/>
        <v>0</v>
      </c>
      <c r="U6" s="57" t="b">
        <f t="shared" si="0"/>
        <v>0</v>
      </c>
      <c r="V6" s="57" t="b">
        <f t="shared" si="0"/>
        <v>0</v>
      </c>
      <c r="W6" s="57" t="b">
        <f t="shared" si="0"/>
        <v>0</v>
      </c>
      <c r="X6" s="57" t="b">
        <f t="shared" si="0"/>
        <v>0</v>
      </c>
      <c r="Z6" s="58" t="s">
        <v>215</v>
      </c>
    </row>
    <row r="7" spans="2:26" x14ac:dyDescent="0.2">
      <c r="B7" s="5">
        <v>2</v>
      </c>
      <c r="C7" s="6">
        <v>768</v>
      </c>
      <c r="D7" s="6" t="s">
        <v>17</v>
      </c>
      <c r="E7" s="6" t="s">
        <v>18</v>
      </c>
      <c r="F7" s="6" t="s">
        <v>19</v>
      </c>
      <c r="G7" s="6" t="s">
        <v>20</v>
      </c>
      <c r="H7" s="6">
        <v>1352</v>
      </c>
      <c r="I7" s="6" t="s">
        <v>21</v>
      </c>
      <c r="J7" s="6" t="s">
        <v>22</v>
      </c>
      <c r="K7" s="6">
        <v>14</v>
      </c>
      <c r="L7" s="7">
        <v>5500000</v>
      </c>
      <c r="N7" s="57" t="b">
        <f t="shared" ref="N7:X38" si="1">$I7=$F$3</f>
        <v>0</v>
      </c>
      <c r="O7" s="57" t="b">
        <f t="shared" si="0"/>
        <v>0</v>
      </c>
      <c r="P7" s="57" t="b">
        <f t="shared" si="0"/>
        <v>0</v>
      </c>
      <c r="Q7" s="57" t="b">
        <f t="shared" si="0"/>
        <v>0</v>
      </c>
      <c r="R7" s="57" t="b">
        <f t="shared" si="0"/>
        <v>0</v>
      </c>
      <c r="S7" s="57" t="b">
        <f t="shared" si="0"/>
        <v>0</v>
      </c>
      <c r="T7" s="57" t="b">
        <f t="shared" si="0"/>
        <v>0</v>
      </c>
      <c r="U7" s="57" t="b">
        <f t="shared" si="0"/>
        <v>0</v>
      </c>
      <c r="V7" s="57" t="b">
        <f t="shared" si="0"/>
        <v>0</v>
      </c>
      <c r="W7" s="57" t="b">
        <f t="shared" si="0"/>
        <v>0</v>
      </c>
      <c r="X7" s="57" t="b">
        <f t="shared" si="0"/>
        <v>0</v>
      </c>
      <c r="Z7" s="6" t="s">
        <v>15</v>
      </c>
    </row>
    <row r="8" spans="2:26" x14ac:dyDescent="0.2">
      <c r="B8" s="5">
        <v>3</v>
      </c>
      <c r="C8" s="6">
        <v>234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1350</v>
      </c>
      <c r="I8" s="6" t="s">
        <v>27</v>
      </c>
      <c r="J8" s="6" t="s">
        <v>22</v>
      </c>
      <c r="K8" s="6">
        <v>13</v>
      </c>
      <c r="L8" s="7">
        <v>7500000</v>
      </c>
      <c r="N8" s="57" t="b">
        <f t="shared" si="1"/>
        <v>0</v>
      </c>
      <c r="O8" s="57" t="b">
        <f t="shared" si="0"/>
        <v>0</v>
      </c>
      <c r="P8" s="57" t="b">
        <f t="shared" si="0"/>
        <v>0</v>
      </c>
      <c r="Q8" s="57" t="b">
        <f t="shared" si="0"/>
        <v>0</v>
      </c>
      <c r="R8" s="57" t="b">
        <f t="shared" si="0"/>
        <v>0</v>
      </c>
      <c r="S8" s="57" t="b">
        <f t="shared" si="0"/>
        <v>0</v>
      </c>
      <c r="T8" s="57" t="b">
        <f t="shared" si="0"/>
        <v>0</v>
      </c>
      <c r="U8" s="57" t="b">
        <f t="shared" si="0"/>
        <v>0</v>
      </c>
      <c r="V8" s="57" t="b">
        <f t="shared" si="0"/>
        <v>0</v>
      </c>
      <c r="W8" s="57" t="b">
        <f t="shared" si="0"/>
        <v>0</v>
      </c>
      <c r="X8" s="57" t="b">
        <f t="shared" si="0"/>
        <v>0</v>
      </c>
      <c r="Z8" s="6" t="s">
        <v>21</v>
      </c>
    </row>
    <row r="9" spans="2:26" x14ac:dyDescent="0.2">
      <c r="B9" s="5">
        <v>4</v>
      </c>
      <c r="C9" s="6">
        <v>537</v>
      </c>
      <c r="D9" s="6" t="s">
        <v>28</v>
      </c>
      <c r="E9" s="6" t="s">
        <v>29</v>
      </c>
      <c r="F9" s="6" t="s">
        <v>30</v>
      </c>
      <c r="G9" s="6" t="s">
        <v>31</v>
      </c>
      <c r="H9" s="6">
        <v>1336</v>
      </c>
      <c r="I9" s="6" t="s">
        <v>15</v>
      </c>
      <c r="J9" s="6" t="s">
        <v>16</v>
      </c>
      <c r="K9" s="6">
        <v>12</v>
      </c>
      <c r="L9" s="7">
        <v>5800000</v>
      </c>
      <c r="N9" s="57" t="b">
        <f t="shared" si="1"/>
        <v>0</v>
      </c>
      <c r="O9" s="57" t="b">
        <f t="shared" si="0"/>
        <v>0</v>
      </c>
      <c r="P9" s="57" t="b">
        <f t="shared" si="0"/>
        <v>0</v>
      </c>
      <c r="Q9" s="57" t="b">
        <f t="shared" si="0"/>
        <v>0</v>
      </c>
      <c r="R9" s="57" t="b">
        <f t="shared" si="0"/>
        <v>0</v>
      </c>
      <c r="S9" s="57" t="b">
        <f t="shared" si="0"/>
        <v>0</v>
      </c>
      <c r="T9" s="57" t="b">
        <f t="shared" si="0"/>
        <v>0</v>
      </c>
      <c r="U9" s="57" t="b">
        <f t="shared" si="0"/>
        <v>0</v>
      </c>
      <c r="V9" s="57" t="b">
        <f t="shared" si="0"/>
        <v>0</v>
      </c>
      <c r="W9" s="57" t="b">
        <f t="shared" si="0"/>
        <v>0</v>
      </c>
      <c r="X9" s="57" t="b">
        <f t="shared" si="0"/>
        <v>0</v>
      </c>
      <c r="Z9" s="6" t="s">
        <v>27</v>
      </c>
    </row>
    <row r="10" spans="2:26" x14ac:dyDescent="0.2">
      <c r="B10" s="5">
        <v>5</v>
      </c>
      <c r="C10" s="6">
        <v>972</v>
      </c>
      <c r="D10" s="6" t="s">
        <v>32</v>
      </c>
      <c r="E10" s="6" t="s">
        <v>33</v>
      </c>
      <c r="F10" s="6" t="s">
        <v>34</v>
      </c>
      <c r="G10" s="6" t="s">
        <v>35</v>
      </c>
      <c r="H10" s="6">
        <v>1350</v>
      </c>
      <c r="I10" s="6" t="s">
        <v>21</v>
      </c>
      <c r="J10" s="6" t="s">
        <v>16</v>
      </c>
      <c r="K10" s="6">
        <v>12</v>
      </c>
      <c r="L10" s="7">
        <v>2700000</v>
      </c>
      <c r="N10" s="57" t="b">
        <f t="shared" si="1"/>
        <v>0</v>
      </c>
      <c r="O10" s="57" t="b">
        <f t="shared" si="0"/>
        <v>0</v>
      </c>
      <c r="P10" s="57" t="b">
        <f t="shared" si="0"/>
        <v>0</v>
      </c>
      <c r="Q10" s="57" t="b">
        <f t="shared" si="0"/>
        <v>0</v>
      </c>
      <c r="R10" s="57" t="b">
        <f t="shared" si="0"/>
        <v>0</v>
      </c>
      <c r="S10" s="57" t="b">
        <f t="shared" si="0"/>
        <v>0</v>
      </c>
      <c r="T10" s="57" t="b">
        <f t="shared" si="0"/>
        <v>0</v>
      </c>
      <c r="U10" s="57" t="b">
        <f t="shared" si="0"/>
        <v>0</v>
      </c>
      <c r="V10" s="57" t="b">
        <f t="shared" si="0"/>
        <v>0</v>
      </c>
      <c r="W10" s="57" t="b">
        <f t="shared" si="0"/>
        <v>0</v>
      </c>
      <c r="X10" s="57" t="b">
        <f t="shared" si="0"/>
        <v>0</v>
      </c>
      <c r="Z10" s="6" t="s">
        <v>53</v>
      </c>
    </row>
    <row r="11" spans="2:26" x14ac:dyDescent="0.2">
      <c r="B11" s="5">
        <v>6</v>
      </c>
      <c r="C11" s="6">
        <v>576</v>
      </c>
      <c r="D11" s="6" t="s">
        <v>36</v>
      </c>
      <c r="E11" s="6" t="s">
        <v>37</v>
      </c>
      <c r="F11" s="6" t="s">
        <v>38</v>
      </c>
      <c r="G11" s="6" t="s">
        <v>39</v>
      </c>
      <c r="H11" s="6">
        <v>1352</v>
      </c>
      <c r="I11" s="6" t="s">
        <v>27</v>
      </c>
      <c r="J11" s="6" t="s">
        <v>16</v>
      </c>
      <c r="K11" s="6">
        <v>12</v>
      </c>
      <c r="L11" s="7">
        <v>1600000</v>
      </c>
      <c r="N11" s="57" t="b">
        <f t="shared" si="1"/>
        <v>0</v>
      </c>
      <c r="O11" s="57" t="b">
        <f t="shared" si="0"/>
        <v>0</v>
      </c>
      <c r="P11" s="57" t="b">
        <f t="shared" si="0"/>
        <v>0</v>
      </c>
      <c r="Q11" s="57" t="b">
        <f t="shared" si="0"/>
        <v>0</v>
      </c>
      <c r="R11" s="57" t="b">
        <f t="shared" si="0"/>
        <v>0</v>
      </c>
      <c r="S11" s="57" t="b">
        <f t="shared" si="0"/>
        <v>0</v>
      </c>
      <c r="T11" s="57" t="b">
        <f t="shared" si="0"/>
        <v>0</v>
      </c>
      <c r="U11" s="57" t="b">
        <f t="shared" si="0"/>
        <v>0</v>
      </c>
      <c r="V11" s="57" t="b">
        <f t="shared" si="0"/>
        <v>0</v>
      </c>
      <c r="W11" s="57" t="b">
        <f t="shared" si="0"/>
        <v>0</v>
      </c>
      <c r="X11" s="57" t="b">
        <f t="shared" si="0"/>
        <v>0</v>
      </c>
      <c r="Z11" s="6" t="s">
        <v>67</v>
      </c>
    </row>
    <row r="12" spans="2:26" x14ac:dyDescent="0.2">
      <c r="B12" s="5">
        <v>7</v>
      </c>
      <c r="C12" s="6">
        <v>854</v>
      </c>
      <c r="D12" s="6" t="s">
        <v>32</v>
      </c>
      <c r="E12" s="6" t="s">
        <v>40</v>
      </c>
      <c r="F12" s="6" t="s">
        <v>41</v>
      </c>
      <c r="G12" s="6" t="s">
        <v>42</v>
      </c>
      <c r="H12" s="6">
        <v>1349</v>
      </c>
      <c r="I12" s="6" t="s">
        <v>15</v>
      </c>
      <c r="J12" s="6" t="s">
        <v>16</v>
      </c>
      <c r="K12" s="6">
        <v>14</v>
      </c>
      <c r="L12" s="7">
        <v>6600000</v>
      </c>
      <c r="N12" s="57" t="b">
        <f t="shared" si="1"/>
        <v>0</v>
      </c>
      <c r="O12" s="57" t="b">
        <f t="shared" si="0"/>
        <v>0</v>
      </c>
      <c r="P12" s="57" t="b">
        <f t="shared" si="0"/>
        <v>0</v>
      </c>
      <c r="Q12" s="57" t="b">
        <f t="shared" si="0"/>
        <v>0</v>
      </c>
      <c r="R12" s="57" t="b">
        <f t="shared" si="0"/>
        <v>0</v>
      </c>
      <c r="S12" s="57" t="b">
        <f t="shared" si="0"/>
        <v>0</v>
      </c>
      <c r="T12" s="57" t="b">
        <f t="shared" si="0"/>
        <v>0</v>
      </c>
      <c r="U12" s="57" t="b">
        <f t="shared" si="0"/>
        <v>0</v>
      </c>
      <c r="V12" s="57" t="b">
        <f t="shared" si="0"/>
        <v>0</v>
      </c>
      <c r="W12" s="57" t="b">
        <f t="shared" si="0"/>
        <v>0</v>
      </c>
      <c r="X12" s="57" t="b">
        <f t="shared" si="0"/>
        <v>0</v>
      </c>
      <c r="Z12" s="6" t="s">
        <v>167</v>
      </c>
    </row>
    <row r="13" spans="2:26" x14ac:dyDescent="0.2">
      <c r="B13" s="5">
        <v>8</v>
      </c>
      <c r="C13" s="6">
        <v>367</v>
      </c>
      <c r="D13" s="6" t="s">
        <v>43</v>
      </c>
      <c r="E13" s="6" t="s">
        <v>44</v>
      </c>
      <c r="F13" s="6" t="s">
        <v>45</v>
      </c>
      <c r="G13" s="6" t="s">
        <v>46</v>
      </c>
      <c r="H13" s="6">
        <v>1357</v>
      </c>
      <c r="I13" s="6" t="s">
        <v>15</v>
      </c>
      <c r="J13" s="6" t="s">
        <v>22</v>
      </c>
      <c r="K13" s="6">
        <v>12</v>
      </c>
      <c r="L13" s="7">
        <v>6100000</v>
      </c>
      <c r="N13" s="57" t="b">
        <f t="shared" si="1"/>
        <v>0</v>
      </c>
      <c r="O13" s="57" t="b">
        <f t="shared" si="0"/>
        <v>0</v>
      </c>
      <c r="P13" s="57" t="b">
        <f t="shared" si="0"/>
        <v>0</v>
      </c>
      <c r="Q13" s="57" t="b">
        <f t="shared" si="0"/>
        <v>0</v>
      </c>
      <c r="R13" s="57" t="b">
        <f t="shared" si="0"/>
        <v>0</v>
      </c>
      <c r="S13" s="57" t="b">
        <f t="shared" si="0"/>
        <v>0</v>
      </c>
      <c r="T13" s="57" t="b">
        <f t="shared" si="0"/>
        <v>0</v>
      </c>
      <c r="U13" s="57" t="b">
        <f t="shared" si="0"/>
        <v>0</v>
      </c>
      <c r="V13" s="57" t="b">
        <f t="shared" si="0"/>
        <v>0</v>
      </c>
      <c r="W13" s="57" t="b">
        <f t="shared" si="0"/>
        <v>0</v>
      </c>
      <c r="X13" s="57" t="b">
        <f t="shared" si="0"/>
        <v>0</v>
      </c>
    </row>
    <row r="14" spans="2:26" x14ac:dyDescent="0.2">
      <c r="B14" s="5">
        <v>9</v>
      </c>
      <c r="C14" s="6">
        <v>147</v>
      </c>
      <c r="D14" s="6" t="s">
        <v>47</v>
      </c>
      <c r="E14" s="6" t="s">
        <v>48</v>
      </c>
      <c r="F14" s="6" t="s">
        <v>49</v>
      </c>
      <c r="G14" s="6" t="s">
        <v>26</v>
      </c>
      <c r="H14" s="6">
        <v>1349</v>
      </c>
      <c r="I14" s="6" t="s">
        <v>21</v>
      </c>
      <c r="J14" s="6" t="s">
        <v>22</v>
      </c>
      <c r="K14" s="6">
        <v>12</v>
      </c>
      <c r="L14" s="7">
        <v>4900000</v>
      </c>
      <c r="N14" s="57" t="b">
        <f t="shared" si="1"/>
        <v>0</v>
      </c>
      <c r="O14" s="57" t="b">
        <f t="shared" si="0"/>
        <v>0</v>
      </c>
      <c r="P14" s="57" t="b">
        <f t="shared" si="0"/>
        <v>0</v>
      </c>
      <c r="Q14" s="57" t="b">
        <f t="shared" si="0"/>
        <v>0</v>
      </c>
      <c r="R14" s="57" t="b">
        <f t="shared" si="0"/>
        <v>0</v>
      </c>
      <c r="S14" s="57" t="b">
        <f t="shared" si="0"/>
        <v>0</v>
      </c>
      <c r="T14" s="57" t="b">
        <f t="shared" si="0"/>
        <v>0</v>
      </c>
      <c r="U14" s="57" t="b">
        <f t="shared" si="0"/>
        <v>0</v>
      </c>
      <c r="V14" s="57" t="b">
        <f t="shared" si="0"/>
        <v>0</v>
      </c>
      <c r="W14" s="57" t="b">
        <f t="shared" si="0"/>
        <v>0</v>
      </c>
      <c r="X14" s="57" t="b">
        <f t="shared" si="0"/>
        <v>0</v>
      </c>
    </row>
    <row r="15" spans="2:26" x14ac:dyDescent="0.2">
      <c r="B15" s="5">
        <v>10</v>
      </c>
      <c r="C15" s="6">
        <v>643</v>
      </c>
      <c r="D15" s="6" t="s">
        <v>50</v>
      </c>
      <c r="E15" s="6" t="s">
        <v>51</v>
      </c>
      <c r="F15" s="6" t="s">
        <v>52</v>
      </c>
      <c r="G15" s="6" t="s">
        <v>31</v>
      </c>
      <c r="H15" s="6">
        <v>1347</v>
      </c>
      <c r="I15" s="6" t="s">
        <v>53</v>
      </c>
      <c r="J15" s="6" t="s">
        <v>16</v>
      </c>
      <c r="K15" s="6">
        <v>12</v>
      </c>
      <c r="L15" s="7">
        <v>1000000</v>
      </c>
      <c r="N15" s="57" t="b">
        <f t="shared" si="1"/>
        <v>1</v>
      </c>
      <c r="O15" s="57" t="b">
        <f t="shared" si="0"/>
        <v>1</v>
      </c>
      <c r="P15" s="57" t="b">
        <f t="shared" si="0"/>
        <v>1</v>
      </c>
      <c r="Q15" s="57" t="b">
        <f t="shared" si="0"/>
        <v>1</v>
      </c>
      <c r="R15" s="57" t="b">
        <f t="shared" si="0"/>
        <v>1</v>
      </c>
      <c r="S15" s="57" t="b">
        <f t="shared" si="0"/>
        <v>1</v>
      </c>
      <c r="T15" s="57" t="b">
        <f t="shared" si="0"/>
        <v>1</v>
      </c>
      <c r="U15" s="57" t="b">
        <f t="shared" si="0"/>
        <v>1</v>
      </c>
      <c r="V15" s="57" t="b">
        <f t="shared" si="0"/>
        <v>1</v>
      </c>
      <c r="W15" s="57" t="b">
        <f t="shared" si="0"/>
        <v>1</v>
      </c>
      <c r="X15" s="57" t="b">
        <f t="shared" si="0"/>
        <v>1</v>
      </c>
    </row>
    <row r="16" spans="2:26" x14ac:dyDescent="0.2">
      <c r="B16" s="5">
        <v>11</v>
      </c>
      <c r="C16" s="6">
        <v>805</v>
      </c>
      <c r="D16" s="6" t="s">
        <v>54</v>
      </c>
      <c r="E16" s="6" t="s">
        <v>55</v>
      </c>
      <c r="F16" s="6" t="s">
        <v>30</v>
      </c>
      <c r="G16" s="6" t="s">
        <v>56</v>
      </c>
      <c r="H16" s="6">
        <v>1328</v>
      </c>
      <c r="I16" s="6" t="s">
        <v>21</v>
      </c>
      <c r="J16" s="6" t="s">
        <v>16</v>
      </c>
      <c r="K16" s="6">
        <v>12</v>
      </c>
      <c r="L16" s="7">
        <v>2800000</v>
      </c>
      <c r="N16" s="57" t="b">
        <f t="shared" si="1"/>
        <v>0</v>
      </c>
      <c r="O16" s="57" t="b">
        <f t="shared" si="0"/>
        <v>0</v>
      </c>
      <c r="P16" s="57" t="b">
        <f t="shared" si="0"/>
        <v>0</v>
      </c>
      <c r="Q16" s="57" t="b">
        <f t="shared" si="0"/>
        <v>0</v>
      </c>
      <c r="R16" s="57" t="b">
        <f t="shared" si="0"/>
        <v>0</v>
      </c>
      <c r="S16" s="57" t="b">
        <f t="shared" si="0"/>
        <v>0</v>
      </c>
      <c r="T16" s="57" t="b">
        <f t="shared" si="0"/>
        <v>0</v>
      </c>
      <c r="U16" s="57" t="b">
        <f t="shared" si="0"/>
        <v>0</v>
      </c>
      <c r="V16" s="57" t="b">
        <f t="shared" si="0"/>
        <v>0</v>
      </c>
      <c r="W16" s="57" t="b">
        <f t="shared" si="0"/>
        <v>0</v>
      </c>
      <c r="X16" s="57" t="b">
        <f t="shared" si="0"/>
        <v>0</v>
      </c>
    </row>
    <row r="17" spans="2:24" x14ac:dyDescent="0.2">
      <c r="B17" s="5">
        <v>12</v>
      </c>
      <c r="C17" s="6">
        <v>773</v>
      </c>
      <c r="D17" s="6" t="s">
        <v>57</v>
      </c>
      <c r="E17" s="6" t="s">
        <v>58</v>
      </c>
      <c r="F17" s="6" t="s">
        <v>59</v>
      </c>
      <c r="G17" s="6" t="s">
        <v>60</v>
      </c>
      <c r="H17" s="6">
        <v>1328</v>
      </c>
      <c r="I17" s="6" t="s">
        <v>21</v>
      </c>
      <c r="J17" s="6" t="s">
        <v>22</v>
      </c>
      <c r="K17" s="6">
        <v>12</v>
      </c>
      <c r="L17" s="7">
        <v>4300000</v>
      </c>
      <c r="N17" s="57" t="b">
        <f t="shared" si="1"/>
        <v>0</v>
      </c>
      <c r="O17" s="57" t="b">
        <f t="shared" si="0"/>
        <v>0</v>
      </c>
      <c r="P17" s="57" t="b">
        <f t="shared" si="0"/>
        <v>0</v>
      </c>
      <c r="Q17" s="57" t="b">
        <f t="shared" si="0"/>
        <v>0</v>
      </c>
      <c r="R17" s="57" t="b">
        <f t="shared" si="0"/>
        <v>0</v>
      </c>
      <c r="S17" s="57" t="b">
        <f t="shared" si="0"/>
        <v>0</v>
      </c>
      <c r="T17" s="57" t="b">
        <f t="shared" si="0"/>
        <v>0</v>
      </c>
      <c r="U17" s="57" t="b">
        <f t="shared" si="0"/>
        <v>0</v>
      </c>
      <c r="V17" s="57" t="b">
        <f t="shared" si="0"/>
        <v>0</v>
      </c>
      <c r="W17" s="57" t="b">
        <f t="shared" si="0"/>
        <v>0</v>
      </c>
      <c r="X17" s="57" t="b">
        <f t="shared" si="0"/>
        <v>0</v>
      </c>
    </row>
    <row r="18" spans="2:24" x14ac:dyDescent="0.2">
      <c r="B18" s="5">
        <v>13</v>
      </c>
      <c r="C18" s="6">
        <v>663</v>
      </c>
      <c r="D18" s="6" t="s">
        <v>61</v>
      </c>
      <c r="E18" s="6" t="s">
        <v>62</v>
      </c>
      <c r="F18" s="6" t="s">
        <v>63</v>
      </c>
      <c r="G18" s="6" t="s">
        <v>60</v>
      </c>
      <c r="H18" s="6">
        <v>1352</v>
      </c>
      <c r="I18" s="6" t="s">
        <v>27</v>
      </c>
      <c r="J18" s="6" t="s">
        <v>22</v>
      </c>
      <c r="K18" s="6">
        <v>12</v>
      </c>
      <c r="L18" s="7">
        <v>7700000</v>
      </c>
      <c r="N18" s="57" t="b">
        <f t="shared" si="1"/>
        <v>0</v>
      </c>
      <c r="O18" s="57" t="b">
        <f t="shared" si="0"/>
        <v>0</v>
      </c>
      <c r="P18" s="57" t="b">
        <f t="shared" si="0"/>
        <v>0</v>
      </c>
      <c r="Q18" s="57" t="b">
        <f t="shared" si="0"/>
        <v>0</v>
      </c>
      <c r="R18" s="57" t="b">
        <f t="shared" si="0"/>
        <v>0</v>
      </c>
      <c r="S18" s="57" t="b">
        <f t="shared" si="0"/>
        <v>0</v>
      </c>
      <c r="T18" s="57" t="b">
        <f t="shared" si="0"/>
        <v>0</v>
      </c>
      <c r="U18" s="57" t="b">
        <f t="shared" si="0"/>
        <v>0</v>
      </c>
      <c r="V18" s="57" t="b">
        <f t="shared" si="0"/>
        <v>0</v>
      </c>
      <c r="W18" s="57" t="b">
        <f t="shared" si="0"/>
        <v>0</v>
      </c>
      <c r="X18" s="57" t="b">
        <f t="shared" si="0"/>
        <v>0</v>
      </c>
    </row>
    <row r="19" spans="2:24" x14ac:dyDescent="0.2">
      <c r="B19" s="5">
        <v>14</v>
      </c>
      <c r="C19" s="6">
        <v>243</v>
      </c>
      <c r="D19" s="6" t="s">
        <v>64</v>
      </c>
      <c r="E19" s="6" t="s">
        <v>65</v>
      </c>
      <c r="F19" s="6" t="s">
        <v>66</v>
      </c>
      <c r="G19" s="6" t="s">
        <v>56</v>
      </c>
      <c r="H19" s="6">
        <v>1335</v>
      </c>
      <c r="I19" s="6" t="s">
        <v>67</v>
      </c>
      <c r="J19" s="6" t="s">
        <v>16</v>
      </c>
      <c r="K19" s="6">
        <v>11</v>
      </c>
      <c r="L19" s="7">
        <v>5400000</v>
      </c>
      <c r="N19" s="57" t="b">
        <f t="shared" si="1"/>
        <v>0</v>
      </c>
      <c r="O19" s="57" t="b">
        <f t="shared" si="0"/>
        <v>0</v>
      </c>
      <c r="P19" s="57" t="b">
        <f t="shared" si="0"/>
        <v>0</v>
      </c>
      <c r="Q19" s="57" t="b">
        <f t="shared" si="0"/>
        <v>0</v>
      </c>
      <c r="R19" s="57" t="b">
        <f t="shared" si="0"/>
        <v>0</v>
      </c>
      <c r="S19" s="57" t="b">
        <f t="shared" si="0"/>
        <v>0</v>
      </c>
      <c r="T19" s="57" t="b">
        <f t="shared" si="0"/>
        <v>0</v>
      </c>
      <c r="U19" s="57" t="b">
        <f t="shared" si="0"/>
        <v>0</v>
      </c>
      <c r="V19" s="57" t="b">
        <f t="shared" si="0"/>
        <v>0</v>
      </c>
      <c r="W19" s="57" t="b">
        <f t="shared" si="0"/>
        <v>0</v>
      </c>
      <c r="X19" s="57" t="b">
        <f t="shared" si="0"/>
        <v>0</v>
      </c>
    </row>
    <row r="20" spans="2:24" x14ac:dyDescent="0.2">
      <c r="B20" s="5">
        <v>15</v>
      </c>
      <c r="C20" s="6">
        <v>339</v>
      </c>
      <c r="D20" s="6" t="s">
        <v>68</v>
      </c>
      <c r="E20" s="6" t="s">
        <v>69</v>
      </c>
      <c r="F20" s="6" t="s">
        <v>36</v>
      </c>
      <c r="G20" s="6" t="s">
        <v>70</v>
      </c>
      <c r="H20" s="6">
        <v>1354</v>
      </c>
      <c r="I20" s="6" t="s">
        <v>21</v>
      </c>
      <c r="J20" s="6" t="s">
        <v>22</v>
      </c>
      <c r="K20" s="6">
        <v>11</v>
      </c>
      <c r="L20" s="7">
        <v>7800000</v>
      </c>
      <c r="N20" s="57" t="b">
        <f t="shared" si="1"/>
        <v>0</v>
      </c>
      <c r="O20" s="57" t="b">
        <f t="shared" si="0"/>
        <v>0</v>
      </c>
      <c r="P20" s="57" t="b">
        <f t="shared" si="0"/>
        <v>0</v>
      </c>
      <c r="Q20" s="57" t="b">
        <f t="shared" si="0"/>
        <v>0</v>
      </c>
      <c r="R20" s="57" t="b">
        <f t="shared" si="0"/>
        <v>0</v>
      </c>
      <c r="S20" s="57" t="b">
        <f t="shared" si="0"/>
        <v>0</v>
      </c>
      <c r="T20" s="57" t="b">
        <f t="shared" si="0"/>
        <v>0</v>
      </c>
      <c r="U20" s="57" t="b">
        <f t="shared" si="0"/>
        <v>0</v>
      </c>
      <c r="V20" s="57" t="b">
        <f t="shared" si="0"/>
        <v>0</v>
      </c>
      <c r="W20" s="57" t="b">
        <f t="shared" si="0"/>
        <v>0</v>
      </c>
      <c r="X20" s="57" t="b">
        <f t="shared" si="0"/>
        <v>0</v>
      </c>
    </row>
    <row r="21" spans="2:24" x14ac:dyDescent="0.2">
      <c r="B21" s="5">
        <v>16</v>
      </c>
      <c r="C21" s="6">
        <v>411</v>
      </c>
      <c r="D21" s="6" t="s">
        <v>71</v>
      </c>
      <c r="E21" s="6" t="s">
        <v>72</v>
      </c>
      <c r="F21" s="6" t="s">
        <v>73</v>
      </c>
      <c r="G21" s="6" t="s">
        <v>74</v>
      </c>
      <c r="H21" s="6">
        <v>1351</v>
      </c>
      <c r="I21" s="6" t="s">
        <v>27</v>
      </c>
      <c r="J21" s="6" t="s">
        <v>16</v>
      </c>
      <c r="K21" s="6">
        <v>14</v>
      </c>
      <c r="L21" s="7">
        <v>6400000</v>
      </c>
      <c r="N21" s="57" t="b">
        <f t="shared" si="1"/>
        <v>0</v>
      </c>
      <c r="O21" s="57" t="b">
        <f t="shared" si="0"/>
        <v>0</v>
      </c>
      <c r="P21" s="57" t="b">
        <f t="shared" si="0"/>
        <v>0</v>
      </c>
      <c r="Q21" s="57" t="b">
        <f t="shared" si="0"/>
        <v>0</v>
      </c>
      <c r="R21" s="57" t="b">
        <f t="shared" si="0"/>
        <v>0</v>
      </c>
      <c r="S21" s="57" t="b">
        <f t="shared" si="0"/>
        <v>0</v>
      </c>
      <c r="T21" s="57" t="b">
        <f t="shared" si="0"/>
        <v>0</v>
      </c>
      <c r="U21" s="57" t="b">
        <f t="shared" si="0"/>
        <v>0</v>
      </c>
      <c r="V21" s="57" t="b">
        <f t="shared" si="0"/>
        <v>0</v>
      </c>
      <c r="W21" s="57" t="b">
        <f t="shared" si="0"/>
        <v>0</v>
      </c>
      <c r="X21" s="57" t="b">
        <f t="shared" si="0"/>
        <v>0</v>
      </c>
    </row>
    <row r="22" spans="2:24" x14ac:dyDescent="0.2">
      <c r="B22" s="5">
        <v>17</v>
      </c>
      <c r="C22" s="6">
        <v>770</v>
      </c>
      <c r="D22" s="6" t="s">
        <v>75</v>
      </c>
      <c r="E22" s="6" t="s">
        <v>76</v>
      </c>
      <c r="F22" s="6" t="s">
        <v>77</v>
      </c>
      <c r="G22" s="6" t="s">
        <v>42</v>
      </c>
      <c r="H22" s="6">
        <v>1345</v>
      </c>
      <c r="I22" s="6" t="s">
        <v>21</v>
      </c>
      <c r="J22" s="6" t="s">
        <v>22</v>
      </c>
      <c r="K22" s="6">
        <v>13</v>
      </c>
      <c r="L22" s="7">
        <v>6500000</v>
      </c>
      <c r="N22" s="57" t="b">
        <f t="shared" si="1"/>
        <v>0</v>
      </c>
      <c r="O22" s="57" t="b">
        <f t="shared" si="1"/>
        <v>0</v>
      </c>
      <c r="P22" s="57" t="b">
        <f t="shared" si="1"/>
        <v>0</v>
      </c>
      <c r="Q22" s="57" t="b">
        <f t="shared" si="1"/>
        <v>0</v>
      </c>
      <c r="R22" s="57" t="b">
        <f t="shared" si="1"/>
        <v>0</v>
      </c>
      <c r="S22" s="57" t="b">
        <f t="shared" si="1"/>
        <v>0</v>
      </c>
      <c r="T22" s="57" t="b">
        <f t="shared" si="1"/>
        <v>0</v>
      </c>
      <c r="U22" s="57" t="b">
        <f t="shared" si="1"/>
        <v>0</v>
      </c>
      <c r="V22" s="57" t="b">
        <f t="shared" si="1"/>
        <v>0</v>
      </c>
      <c r="W22" s="57" t="b">
        <f t="shared" si="1"/>
        <v>0</v>
      </c>
      <c r="X22" s="57" t="b">
        <f t="shared" si="1"/>
        <v>0</v>
      </c>
    </row>
    <row r="23" spans="2:24" x14ac:dyDescent="0.2">
      <c r="B23" s="5">
        <v>18</v>
      </c>
      <c r="C23" s="6">
        <v>534</v>
      </c>
      <c r="D23" s="6" t="s">
        <v>78</v>
      </c>
      <c r="E23" s="6" t="s">
        <v>79</v>
      </c>
      <c r="F23" s="6" t="s">
        <v>54</v>
      </c>
      <c r="G23" s="6" t="s">
        <v>80</v>
      </c>
      <c r="H23" s="6">
        <v>1351</v>
      </c>
      <c r="I23" s="6" t="s">
        <v>53</v>
      </c>
      <c r="J23" s="6" t="s">
        <v>22</v>
      </c>
      <c r="K23" s="6">
        <v>14</v>
      </c>
      <c r="L23" s="7">
        <v>6200000</v>
      </c>
      <c r="N23" s="57" t="b">
        <f t="shared" si="1"/>
        <v>1</v>
      </c>
      <c r="O23" s="57" t="b">
        <f t="shared" si="1"/>
        <v>1</v>
      </c>
      <c r="P23" s="57" t="b">
        <f t="shared" si="1"/>
        <v>1</v>
      </c>
      <c r="Q23" s="57" t="b">
        <f t="shared" si="1"/>
        <v>1</v>
      </c>
      <c r="R23" s="57" t="b">
        <f t="shared" si="1"/>
        <v>1</v>
      </c>
      <c r="S23" s="57" t="b">
        <f t="shared" si="1"/>
        <v>1</v>
      </c>
      <c r="T23" s="57" t="b">
        <f t="shared" si="1"/>
        <v>1</v>
      </c>
      <c r="U23" s="57" t="b">
        <f t="shared" si="1"/>
        <v>1</v>
      </c>
      <c r="V23" s="57" t="b">
        <f t="shared" si="1"/>
        <v>1</v>
      </c>
      <c r="W23" s="57" t="b">
        <f t="shared" si="1"/>
        <v>1</v>
      </c>
      <c r="X23" s="57" t="b">
        <f t="shared" si="1"/>
        <v>1</v>
      </c>
    </row>
    <row r="24" spans="2:24" x14ac:dyDescent="0.2">
      <c r="B24" s="5">
        <v>19</v>
      </c>
      <c r="C24" s="6">
        <v>876</v>
      </c>
      <c r="D24" s="6" t="s">
        <v>17</v>
      </c>
      <c r="E24" s="6" t="s">
        <v>81</v>
      </c>
      <c r="F24" s="6" t="s">
        <v>82</v>
      </c>
      <c r="G24" s="6" t="s">
        <v>83</v>
      </c>
      <c r="H24" s="6">
        <v>1329</v>
      </c>
      <c r="I24" s="6" t="s">
        <v>53</v>
      </c>
      <c r="J24" s="6" t="s">
        <v>16</v>
      </c>
      <c r="K24" s="6">
        <v>13</v>
      </c>
      <c r="L24" s="7">
        <v>500000</v>
      </c>
      <c r="N24" s="57" t="b">
        <f t="shared" si="1"/>
        <v>1</v>
      </c>
      <c r="O24" s="57" t="b">
        <f t="shared" si="1"/>
        <v>1</v>
      </c>
      <c r="P24" s="57" t="b">
        <f t="shared" si="1"/>
        <v>1</v>
      </c>
      <c r="Q24" s="57" t="b">
        <f t="shared" si="1"/>
        <v>1</v>
      </c>
      <c r="R24" s="57" t="b">
        <f t="shared" si="1"/>
        <v>1</v>
      </c>
      <c r="S24" s="57" t="b">
        <f t="shared" si="1"/>
        <v>1</v>
      </c>
      <c r="T24" s="57" t="b">
        <f t="shared" si="1"/>
        <v>1</v>
      </c>
      <c r="U24" s="57" t="b">
        <f t="shared" si="1"/>
        <v>1</v>
      </c>
      <c r="V24" s="57" t="b">
        <f t="shared" si="1"/>
        <v>1</v>
      </c>
      <c r="W24" s="57" t="b">
        <f t="shared" si="1"/>
        <v>1</v>
      </c>
      <c r="X24" s="57" t="b">
        <f t="shared" si="1"/>
        <v>1</v>
      </c>
    </row>
    <row r="25" spans="2:24" x14ac:dyDescent="0.2">
      <c r="B25" s="5">
        <v>20</v>
      </c>
      <c r="C25" s="6">
        <v>190</v>
      </c>
      <c r="D25" s="6" t="s">
        <v>32</v>
      </c>
      <c r="E25" s="6" t="s">
        <v>84</v>
      </c>
      <c r="F25" s="6" t="s">
        <v>85</v>
      </c>
      <c r="G25" s="6" t="s">
        <v>86</v>
      </c>
      <c r="H25" s="6">
        <v>1354</v>
      </c>
      <c r="I25" s="6" t="s">
        <v>21</v>
      </c>
      <c r="J25" s="6" t="s">
        <v>22</v>
      </c>
      <c r="K25" s="6">
        <v>12</v>
      </c>
      <c r="L25" s="7">
        <v>9600000</v>
      </c>
      <c r="N25" s="57" t="b">
        <f t="shared" si="1"/>
        <v>0</v>
      </c>
      <c r="O25" s="57" t="b">
        <f t="shared" si="1"/>
        <v>0</v>
      </c>
      <c r="P25" s="57" t="b">
        <f t="shared" si="1"/>
        <v>0</v>
      </c>
      <c r="Q25" s="57" t="b">
        <f t="shared" si="1"/>
        <v>0</v>
      </c>
      <c r="R25" s="57" t="b">
        <f t="shared" si="1"/>
        <v>0</v>
      </c>
      <c r="S25" s="57" t="b">
        <f t="shared" si="1"/>
        <v>0</v>
      </c>
      <c r="T25" s="57" t="b">
        <f t="shared" si="1"/>
        <v>0</v>
      </c>
      <c r="U25" s="57" t="b">
        <f t="shared" si="1"/>
        <v>0</v>
      </c>
      <c r="V25" s="57" t="b">
        <f t="shared" si="1"/>
        <v>0</v>
      </c>
      <c r="W25" s="57" t="b">
        <f t="shared" si="1"/>
        <v>0</v>
      </c>
      <c r="X25" s="57" t="b">
        <f t="shared" si="1"/>
        <v>0</v>
      </c>
    </row>
    <row r="26" spans="2:24" x14ac:dyDescent="0.2">
      <c r="B26" s="5">
        <v>21</v>
      </c>
      <c r="C26" s="6">
        <v>342</v>
      </c>
      <c r="D26" s="6" t="s">
        <v>87</v>
      </c>
      <c r="E26" s="6" t="s">
        <v>88</v>
      </c>
      <c r="F26" s="6" t="s">
        <v>89</v>
      </c>
      <c r="G26" s="6" t="s">
        <v>90</v>
      </c>
      <c r="H26" s="6">
        <v>1331</v>
      </c>
      <c r="I26" s="6" t="s">
        <v>67</v>
      </c>
      <c r="J26" s="6" t="s">
        <v>16</v>
      </c>
      <c r="K26" s="6">
        <v>12</v>
      </c>
      <c r="L26" s="7">
        <v>2700000</v>
      </c>
      <c r="N26" s="57" t="b">
        <f t="shared" si="1"/>
        <v>0</v>
      </c>
      <c r="O26" s="57" t="b">
        <f t="shared" si="1"/>
        <v>0</v>
      </c>
      <c r="P26" s="57" t="b">
        <f t="shared" si="1"/>
        <v>0</v>
      </c>
      <c r="Q26" s="57" t="b">
        <f t="shared" si="1"/>
        <v>0</v>
      </c>
      <c r="R26" s="57" t="b">
        <f t="shared" si="1"/>
        <v>0</v>
      </c>
      <c r="S26" s="57" t="b">
        <f t="shared" si="1"/>
        <v>0</v>
      </c>
      <c r="T26" s="57" t="b">
        <f t="shared" si="1"/>
        <v>0</v>
      </c>
      <c r="U26" s="57" t="b">
        <f t="shared" si="1"/>
        <v>0</v>
      </c>
      <c r="V26" s="57" t="b">
        <f t="shared" si="1"/>
        <v>0</v>
      </c>
      <c r="W26" s="57" t="b">
        <f t="shared" si="1"/>
        <v>0</v>
      </c>
      <c r="X26" s="57" t="b">
        <f t="shared" si="1"/>
        <v>0</v>
      </c>
    </row>
    <row r="27" spans="2:24" x14ac:dyDescent="0.2">
      <c r="B27" s="5">
        <v>22</v>
      </c>
      <c r="C27" s="6">
        <v>546</v>
      </c>
      <c r="D27" s="6" t="s">
        <v>91</v>
      </c>
      <c r="E27" s="6" t="s">
        <v>92</v>
      </c>
      <c r="F27" s="6" t="s">
        <v>41</v>
      </c>
      <c r="G27" s="6" t="s">
        <v>56</v>
      </c>
      <c r="H27" s="6">
        <v>1339</v>
      </c>
      <c r="I27" s="6" t="s">
        <v>53</v>
      </c>
      <c r="J27" s="6" t="s">
        <v>16</v>
      </c>
      <c r="K27" s="6">
        <v>12</v>
      </c>
      <c r="L27" s="7">
        <v>5800000</v>
      </c>
      <c r="N27" s="57" t="b">
        <f t="shared" si="1"/>
        <v>1</v>
      </c>
      <c r="O27" s="57" t="b">
        <f t="shared" si="1"/>
        <v>1</v>
      </c>
      <c r="P27" s="57" t="b">
        <f t="shared" si="1"/>
        <v>1</v>
      </c>
      <c r="Q27" s="57" t="b">
        <f t="shared" si="1"/>
        <v>1</v>
      </c>
      <c r="R27" s="57" t="b">
        <f t="shared" si="1"/>
        <v>1</v>
      </c>
      <c r="S27" s="57" t="b">
        <f t="shared" si="1"/>
        <v>1</v>
      </c>
      <c r="T27" s="57" t="b">
        <f t="shared" si="1"/>
        <v>1</v>
      </c>
      <c r="U27" s="57" t="b">
        <f t="shared" si="1"/>
        <v>1</v>
      </c>
      <c r="V27" s="57" t="b">
        <f t="shared" si="1"/>
        <v>1</v>
      </c>
      <c r="W27" s="57" t="b">
        <f t="shared" si="1"/>
        <v>1</v>
      </c>
      <c r="X27" s="57" t="b">
        <f t="shared" si="1"/>
        <v>1</v>
      </c>
    </row>
    <row r="28" spans="2:24" x14ac:dyDescent="0.2">
      <c r="B28" s="5">
        <v>23</v>
      </c>
      <c r="C28" s="6">
        <v>767</v>
      </c>
      <c r="D28" s="6" t="s">
        <v>93</v>
      </c>
      <c r="E28" s="6" t="s">
        <v>94</v>
      </c>
      <c r="F28" s="6" t="s">
        <v>54</v>
      </c>
      <c r="G28" s="6" t="s">
        <v>90</v>
      </c>
      <c r="H28" s="6">
        <v>1332</v>
      </c>
      <c r="I28" s="6" t="s">
        <v>21</v>
      </c>
      <c r="J28" s="6" t="s">
        <v>16</v>
      </c>
      <c r="K28" s="6">
        <v>14</v>
      </c>
      <c r="L28" s="7">
        <v>9100000</v>
      </c>
      <c r="N28" s="57" t="b">
        <f t="shared" si="1"/>
        <v>0</v>
      </c>
      <c r="O28" s="57" t="b">
        <f t="shared" si="1"/>
        <v>0</v>
      </c>
      <c r="P28" s="57" t="b">
        <f t="shared" si="1"/>
        <v>0</v>
      </c>
      <c r="Q28" s="57" t="b">
        <f t="shared" si="1"/>
        <v>0</v>
      </c>
      <c r="R28" s="57" t="b">
        <f t="shared" si="1"/>
        <v>0</v>
      </c>
      <c r="S28" s="57" t="b">
        <f t="shared" si="1"/>
        <v>0</v>
      </c>
      <c r="T28" s="57" t="b">
        <f t="shared" si="1"/>
        <v>0</v>
      </c>
      <c r="U28" s="57" t="b">
        <f t="shared" si="1"/>
        <v>0</v>
      </c>
      <c r="V28" s="57" t="b">
        <f t="shared" si="1"/>
        <v>0</v>
      </c>
      <c r="W28" s="57" t="b">
        <f t="shared" si="1"/>
        <v>0</v>
      </c>
      <c r="X28" s="57" t="b">
        <f t="shared" si="1"/>
        <v>0</v>
      </c>
    </row>
    <row r="29" spans="2:24" x14ac:dyDescent="0.2">
      <c r="B29" s="5">
        <v>24</v>
      </c>
      <c r="C29" s="6">
        <v>987</v>
      </c>
      <c r="D29" s="6" t="s">
        <v>95</v>
      </c>
      <c r="E29" s="6" t="s">
        <v>96</v>
      </c>
      <c r="F29" s="6" t="s">
        <v>32</v>
      </c>
      <c r="G29" s="6" t="s">
        <v>56</v>
      </c>
      <c r="H29" s="6">
        <v>1357</v>
      </c>
      <c r="I29" s="6" t="s">
        <v>21</v>
      </c>
      <c r="J29" s="6" t="s">
        <v>16</v>
      </c>
      <c r="K29" s="6">
        <v>12</v>
      </c>
      <c r="L29" s="7">
        <v>9400000</v>
      </c>
      <c r="N29" s="57" t="b">
        <f t="shared" si="1"/>
        <v>0</v>
      </c>
      <c r="O29" s="57" t="b">
        <f t="shared" si="1"/>
        <v>0</v>
      </c>
      <c r="P29" s="57" t="b">
        <f t="shared" si="1"/>
        <v>0</v>
      </c>
      <c r="Q29" s="57" t="b">
        <f t="shared" si="1"/>
        <v>0</v>
      </c>
      <c r="R29" s="57" t="b">
        <f t="shared" si="1"/>
        <v>0</v>
      </c>
      <c r="S29" s="57" t="b">
        <f t="shared" si="1"/>
        <v>0</v>
      </c>
      <c r="T29" s="57" t="b">
        <f t="shared" si="1"/>
        <v>0</v>
      </c>
      <c r="U29" s="57" t="b">
        <f t="shared" si="1"/>
        <v>0</v>
      </c>
      <c r="V29" s="57" t="b">
        <f t="shared" si="1"/>
        <v>0</v>
      </c>
      <c r="W29" s="57" t="b">
        <f t="shared" si="1"/>
        <v>0</v>
      </c>
      <c r="X29" s="57" t="b">
        <f t="shared" si="1"/>
        <v>0</v>
      </c>
    </row>
    <row r="30" spans="2:24" x14ac:dyDescent="0.2">
      <c r="B30" s="5">
        <v>25</v>
      </c>
      <c r="C30" s="6">
        <v>403</v>
      </c>
      <c r="D30" s="6" t="s">
        <v>97</v>
      </c>
      <c r="E30" s="6" t="s">
        <v>98</v>
      </c>
      <c r="F30" s="6" t="s">
        <v>32</v>
      </c>
      <c r="G30" s="6" t="s">
        <v>26</v>
      </c>
      <c r="H30" s="6">
        <v>1340</v>
      </c>
      <c r="I30" s="6" t="s">
        <v>53</v>
      </c>
      <c r="J30" s="6" t="s">
        <v>22</v>
      </c>
      <c r="K30" s="6">
        <v>11</v>
      </c>
      <c r="L30" s="7">
        <v>8100000</v>
      </c>
      <c r="N30" s="57" t="b">
        <f t="shared" si="1"/>
        <v>1</v>
      </c>
      <c r="O30" s="57" t="b">
        <f t="shared" si="1"/>
        <v>1</v>
      </c>
      <c r="P30" s="57" t="b">
        <f t="shared" si="1"/>
        <v>1</v>
      </c>
      <c r="Q30" s="57" t="b">
        <f t="shared" si="1"/>
        <v>1</v>
      </c>
      <c r="R30" s="57" t="b">
        <f t="shared" si="1"/>
        <v>1</v>
      </c>
      <c r="S30" s="57" t="b">
        <f t="shared" si="1"/>
        <v>1</v>
      </c>
      <c r="T30" s="57" t="b">
        <f t="shared" si="1"/>
        <v>1</v>
      </c>
      <c r="U30" s="57" t="b">
        <f t="shared" si="1"/>
        <v>1</v>
      </c>
      <c r="V30" s="57" t="b">
        <f t="shared" si="1"/>
        <v>1</v>
      </c>
      <c r="W30" s="57" t="b">
        <f t="shared" si="1"/>
        <v>1</v>
      </c>
      <c r="X30" s="57" t="b">
        <f t="shared" si="1"/>
        <v>1</v>
      </c>
    </row>
    <row r="31" spans="2:24" x14ac:dyDescent="0.2">
      <c r="B31" s="5">
        <v>26</v>
      </c>
      <c r="C31" s="6">
        <v>302</v>
      </c>
      <c r="D31" s="6" t="s">
        <v>47</v>
      </c>
      <c r="E31" s="6" t="s">
        <v>99</v>
      </c>
      <c r="F31" s="6" t="s">
        <v>100</v>
      </c>
      <c r="G31" s="6" t="s">
        <v>60</v>
      </c>
      <c r="H31" s="6">
        <v>1342</v>
      </c>
      <c r="I31" s="6" t="s">
        <v>27</v>
      </c>
      <c r="J31" s="6" t="s">
        <v>16</v>
      </c>
      <c r="K31" s="6">
        <v>13</v>
      </c>
      <c r="L31" s="7">
        <v>2100000</v>
      </c>
      <c r="N31" s="57" t="b">
        <f t="shared" si="1"/>
        <v>0</v>
      </c>
      <c r="O31" s="57" t="b">
        <f t="shared" si="1"/>
        <v>0</v>
      </c>
      <c r="P31" s="57" t="b">
        <f t="shared" si="1"/>
        <v>0</v>
      </c>
      <c r="Q31" s="57" t="b">
        <f t="shared" si="1"/>
        <v>0</v>
      </c>
      <c r="R31" s="57" t="b">
        <f t="shared" si="1"/>
        <v>0</v>
      </c>
      <c r="S31" s="57" t="b">
        <f t="shared" si="1"/>
        <v>0</v>
      </c>
      <c r="T31" s="57" t="b">
        <f t="shared" si="1"/>
        <v>0</v>
      </c>
      <c r="U31" s="57" t="b">
        <f t="shared" si="1"/>
        <v>0</v>
      </c>
      <c r="V31" s="57" t="b">
        <f t="shared" si="1"/>
        <v>0</v>
      </c>
      <c r="W31" s="57" t="b">
        <f t="shared" si="1"/>
        <v>0</v>
      </c>
      <c r="X31" s="57" t="b">
        <f t="shared" si="1"/>
        <v>0</v>
      </c>
    </row>
    <row r="32" spans="2:24" x14ac:dyDescent="0.2">
      <c r="B32" s="5">
        <v>27</v>
      </c>
      <c r="C32" s="6">
        <v>551</v>
      </c>
      <c r="D32" s="6" t="s">
        <v>91</v>
      </c>
      <c r="E32" s="6" t="s">
        <v>101</v>
      </c>
      <c r="F32" s="6" t="s">
        <v>102</v>
      </c>
      <c r="G32" s="6" t="s">
        <v>26</v>
      </c>
      <c r="H32" s="6">
        <v>1331</v>
      </c>
      <c r="I32" s="6" t="s">
        <v>21</v>
      </c>
      <c r="J32" s="6" t="s">
        <v>22</v>
      </c>
      <c r="K32" s="6">
        <v>14</v>
      </c>
      <c r="L32" s="7">
        <v>4200000</v>
      </c>
      <c r="N32" s="57" t="b">
        <f t="shared" si="1"/>
        <v>0</v>
      </c>
      <c r="O32" s="57" t="b">
        <f t="shared" si="1"/>
        <v>0</v>
      </c>
      <c r="P32" s="57" t="b">
        <f t="shared" si="1"/>
        <v>0</v>
      </c>
      <c r="Q32" s="57" t="b">
        <f t="shared" si="1"/>
        <v>0</v>
      </c>
      <c r="R32" s="57" t="b">
        <f t="shared" si="1"/>
        <v>0</v>
      </c>
      <c r="S32" s="57" t="b">
        <f t="shared" si="1"/>
        <v>0</v>
      </c>
      <c r="T32" s="57" t="b">
        <f t="shared" si="1"/>
        <v>0</v>
      </c>
      <c r="U32" s="57" t="b">
        <f t="shared" si="1"/>
        <v>0</v>
      </c>
      <c r="V32" s="57" t="b">
        <f t="shared" si="1"/>
        <v>0</v>
      </c>
      <c r="W32" s="57" t="b">
        <f t="shared" si="1"/>
        <v>0</v>
      </c>
      <c r="X32" s="57" t="b">
        <f t="shared" si="1"/>
        <v>0</v>
      </c>
    </row>
    <row r="33" spans="2:24" x14ac:dyDescent="0.2">
      <c r="B33" s="5">
        <v>28</v>
      </c>
      <c r="C33" s="6">
        <v>447</v>
      </c>
      <c r="D33" s="6" t="s">
        <v>103</v>
      </c>
      <c r="E33" s="6" t="s">
        <v>104</v>
      </c>
      <c r="F33" s="6" t="s">
        <v>105</v>
      </c>
      <c r="G33" s="6" t="s">
        <v>35</v>
      </c>
      <c r="H33" s="6">
        <v>1341</v>
      </c>
      <c r="I33" s="6" t="s">
        <v>15</v>
      </c>
      <c r="J33" s="6" t="s">
        <v>22</v>
      </c>
      <c r="K33" s="6">
        <v>13</v>
      </c>
      <c r="L33" s="7">
        <v>8000000</v>
      </c>
      <c r="N33" s="57" t="b">
        <f t="shared" si="1"/>
        <v>0</v>
      </c>
      <c r="O33" s="57" t="b">
        <f t="shared" si="1"/>
        <v>0</v>
      </c>
      <c r="P33" s="57" t="b">
        <f t="shared" si="1"/>
        <v>0</v>
      </c>
      <c r="Q33" s="57" t="b">
        <f t="shared" si="1"/>
        <v>0</v>
      </c>
      <c r="R33" s="57" t="b">
        <f t="shared" si="1"/>
        <v>0</v>
      </c>
      <c r="S33" s="57" t="b">
        <f t="shared" si="1"/>
        <v>0</v>
      </c>
      <c r="T33" s="57" t="b">
        <f t="shared" si="1"/>
        <v>0</v>
      </c>
      <c r="U33" s="57" t="b">
        <f t="shared" si="1"/>
        <v>0</v>
      </c>
      <c r="V33" s="57" t="b">
        <f t="shared" si="1"/>
        <v>0</v>
      </c>
      <c r="W33" s="57" t="b">
        <f t="shared" si="1"/>
        <v>0</v>
      </c>
      <c r="X33" s="57" t="b">
        <f t="shared" si="1"/>
        <v>0</v>
      </c>
    </row>
    <row r="34" spans="2:24" x14ac:dyDescent="0.2">
      <c r="B34" s="5">
        <v>29</v>
      </c>
      <c r="C34" s="6">
        <v>778</v>
      </c>
      <c r="D34" s="6" t="s">
        <v>106</v>
      </c>
      <c r="E34" s="6" t="s">
        <v>107</v>
      </c>
      <c r="F34" s="6" t="s">
        <v>32</v>
      </c>
      <c r="G34" s="6" t="s">
        <v>74</v>
      </c>
      <c r="H34" s="6">
        <v>1339</v>
      </c>
      <c r="I34" s="6" t="s">
        <v>27</v>
      </c>
      <c r="J34" s="6" t="s">
        <v>16</v>
      </c>
      <c r="K34" s="6">
        <v>15</v>
      </c>
      <c r="L34" s="7">
        <v>5100000</v>
      </c>
      <c r="N34" s="57" t="b">
        <f t="shared" si="1"/>
        <v>0</v>
      </c>
      <c r="O34" s="57" t="b">
        <f t="shared" si="1"/>
        <v>0</v>
      </c>
      <c r="P34" s="57" t="b">
        <f t="shared" si="1"/>
        <v>0</v>
      </c>
      <c r="Q34" s="57" t="b">
        <f t="shared" si="1"/>
        <v>0</v>
      </c>
      <c r="R34" s="57" t="b">
        <f t="shared" si="1"/>
        <v>0</v>
      </c>
      <c r="S34" s="57" t="b">
        <f t="shared" si="1"/>
        <v>0</v>
      </c>
      <c r="T34" s="57" t="b">
        <f t="shared" si="1"/>
        <v>0</v>
      </c>
      <c r="U34" s="57" t="b">
        <f t="shared" si="1"/>
        <v>0</v>
      </c>
      <c r="V34" s="57" t="b">
        <f t="shared" si="1"/>
        <v>0</v>
      </c>
      <c r="W34" s="57" t="b">
        <f t="shared" si="1"/>
        <v>0</v>
      </c>
      <c r="X34" s="57" t="b">
        <f t="shared" si="1"/>
        <v>0</v>
      </c>
    </row>
    <row r="35" spans="2:24" x14ac:dyDescent="0.2">
      <c r="B35" s="5">
        <v>30</v>
      </c>
      <c r="C35" s="6">
        <v>114</v>
      </c>
      <c r="D35" s="6" t="s">
        <v>108</v>
      </c>
      <c r="E35" s="6" t="s">
        <v>109</v>
      </c>
      <c r="F35" s="6" t="s">
        <v>110</v>
      </c>
      <c r="G35" s="6" t="s">
        <v>111</v>
      </c>
      <c r="H35" s="6">
        <v>1339</v>
      </c>
      <c r="I35" s="6" t="s">
        <v>27</v>
      </c>
      <c r="J35" s="6" t="s">
        <v>16</v>
      </c>
      <c r="K35" s="6">
        <v>15</v>
      </c>
      <c r="L35" s="7">
        <v>6300000</v>
      </c>
      <c r="N35" s="57" t="b">
        <f t="shared" si="1"/>
        <v>0</v>
      </c>
      <c r="O35" s="57" t="b">
        <f t="shared" si="1"/>
        <v>0</v>
      </c>
      <c r="P35" s="57" t="b">
        <f t="shared" si="1"/>
        <v>0</v>
      </c>
      <c r="Q35" s="57" t="b">
        <f t="shared" si="1"/>
        <v>0</v>
      </c>
      <c r="R35" s="57" t="b">
        <f t="shared" si="1"/>
        <v>0</v>
      </c>
      <c r="S35" s="57" t="b">
        <f t="shared" si="1"/>
        <v>0</v>
      </c>
      <c r="T35" s="57" t="b">
        <f t="shared" si="1"/>
        <v>0</v>
      </c>
      <c r="U35" s="57" t="b">
        <f t="shared" si="1"/>
        <v>0</v>
      </c>
      <c r="V35" s="57" t="b">
        <f t="shared" si="1"/>
        <v>0</v>
      </c>
      <c r="W35" s="57" t="b">
        <f t="shared" si="1"/>
        <v>0</v>
      </c>
      <c r="X35" s="57" t="b">
        <f t="shared" si="1"/>
        <v>0</v>
      </c>
    </row>
    <row r="36" spans="2:24" x14ac:dyDescent="0.2">
      <c r="B36" s="5">
        <v>31</v>
      </c>
      <c r="C36" s="6">
        <v>555</v>
      </c>
      <c r="D36" s="6" t="s">
        <v>112</v>
      </c>
      <c r="E36" s="6" t="s">
        <v>113</v>
      </c>
      <c r="F36" s="6" t="s">
        <v>36</v>
      </c>
      <c r="G36" s="6" t="s">
        <v>60</v>
      </c>
      <c r="H36" s="6">
        <v>1333</v>
      </c>
      <c r="I36" s="6" t="s">
        <v>15</v>
      </c>
      <c r="J36" s="6" t="s">
        <v>16</v>
      </c>
      <c r="K36" s="6">
        <v>14</v>
      </c>
      <c r="L36" s="7">
        <v>1600000</v>
      </c>
      <c r="N36" s="57" t="b">
        <f t="shared" si="1"/>
        <v>0</v>
      </c>
      <c r="O36" s="57" t="b">
        <f t="shared" si="1"/>
        <v>0</v>
      </c>
      <c r="P36" s="57" t="b">
        <f t="shared" si="1"/>
        <v>0</v>
      </c>
      <c r="Q36" s="57" t="b">
        <f t="shared" si="1"/>
        <v>0</v>
      </c>
      <c r="R36" s="57" t="b">
        <f t="shared" si="1"/>
        <v>0</v>
      </c>
      <c r="S36" s="57" t="b">
        <f t="shared" si="1"/>
        <v>0</v>
      </c>
      <c r="T36" s="57" t="b">
        <f t="shared" si="1"/>
        <v>0</v>
      </c>
      <c r="U36" s="57" t="b">
        <f t="shared" si="1"/>
        <v>0</v>
      </c>
      <c r="V36" s="57" t="b">
        <f t="shared" si="1"/>
        <v>0</v>
      </c>
      <c r="W36" s="57" t="b">
        <f t="shared" si="1"/>
        <v>0</v>
      </c>
      <c r="X36" s="57" t="b">
        <f t="shared" si="1"/>
        <v>0</v>
      </c>
    </row>
    <row r="37" spans="2:24" x14ac:dyDescent="0.2">
      <c r="B37" s="5">
        <v>32</v>
      </c>
      <c r="C37" s="6">
        <v>666</v>
      </c>
      <c r="D37" s="6" t="s">
        <v>114</v>
      </c>
      <c r="E37" s="6" t="s">
        <v>115</v>
      </c>
      <c r="F37" s="6" t="s">
        <v>116</v>
      </c>
      <c r="G37" s="6" t="s">
        <v>117</v>
      </c>
      <c r="H37" s="6">
        <v>1355</v>
      </c>
      <c r="I37" s="6" t="s">
        <v>15</v>
      </c>
      <c r="J37" s="6" t="s">
        <v>16</v>
      </c>
      <c r="K37" s="6">
        <v>14</v>
      </c>
      <c r="L37" s="7">
        <v>4500000</v>
      </c>
      <c r="N37" s="57" t="b">
        <f t="shared" si="1"/>
        <v>0</v>
      </c>
      <c r="O37" s="57" t="b">
        <f t="shared" si="1"/>
        <v>0</v>
      </c>
      <c r="P37" s="57" t="b">
        <f t="shared" si="1"/>
        <v>0</v>
      </c>
      <c r="Q37" s="57" t="b">
        <f t="shared" si="1"/>
        <v>0</v>
      </c>
      <c r="R37" s="57" t="b">
        <f t="shared" si="1"/>
        <v>0</v>
      </c>
      <c r="S37" s="57" t="b">
        <f t="shared" si="1"/>
        <v>0</v>
      </c>
      <c r="T37" s="57" t="b">
        <f t="shared" si="1"/>
        <v>0</v>
      </c>
      <c r="U37" s="57" t="b">
        <f t="shared" si="1"/>
        <v>0</v>
      </c>
      <c r="V37" s="57" t="b">
        <f t="shared" si="1"/>
        <v>0</v>
      </c>
      <c r="W37" s="57" t="b">
        <f t="shared" si="1"/>
        <v>0</v>
      </c>
      <c r="X37" s="57" t="b">
        <f t="shared" si="1"/>
        <v>0</v>
      </c>
    </row>
    <row r="38" spans="2:24" x14ac:dyDescent="0.2">
      <c r="B38" s="5">
        <v>33</v>
      </c>
      <c r="C38" s="6">
        <v>822</v>
      </c>
      <c r="D38" s="6" t="s">
        <v>97</v>
      </c>
      <c r="E38" s="6" t="s">
        <v>118</v>
      </c>
      <c r="F38" s="6" t="s">
        <v>119</v>
      </c>
      <c r="G38" s="6" t="s">
        <v>56</v>
      </c>
      <c r="H38" s="6">
        <v>1329</v>
      </c>
      <c r="I38" s="6" t="s">
        <v>15</v>
      </c>
      <c r="J38" s="6" t="s">
        <v>22</v>
      </c>
      <c r="K38" s="6">
        <v>12</v>
      </c>
      <c r="L38" s="7">
        <v>4700000</v>
      </c>
      <c r="N38" s="57" t="b">
        <f t="shared" si="1"/>
        <v>0</v>
      </c>
      <c r="O38" s="57" t="b">
        <f t="shared" si="1"/>
        <v>0</v>
      </c>
      <c r="P38" s="57" t="b">
        <f t="shared" si="1"/>
        <v>0</v>
      </c>
      <c r="Q38" s="57" t="b">
        <f t="shared" si="1"/>
        <v>0</v>
      </c>
      <c r="R38" s="57" t="b">
        <f t="shared" si="1"/>
        <v>0</v>
      </c>
      <c r="S38" s="57" t="b">
        <f t="shared" si="1"/>
        <v>0</v>
      </c>
      <c r="T38" s="57" t="b">
        <f t="shared" si="1"/>
        <v>0</v>
      </c>
      <c r="U38" s="57" t="b">
        <f t="shared" si="1"/>
        <v>0</v>
      </c>
      <c r="V38" s="57" t="b">
        <f t="shared" si="1"/>
        <v>0</v>
      </c>
      <c r="W38" s="57" t="b">
        <f t="shared" si="1"/>
        <v>0</v>
      </c>
      <c r="X38" s="57" t="b">
        <f t="shared" si="1"/>
        <v>0</v>
      </c>
    </row>
    <row r="39" spans="2:24" x14ac:dyDescent="0.2">
      <c r="B39" s="5">
        <v>34</v>
      </c>
      <c r="C39" s="6">
        <v>388</v>
      </c>
      <c r="D39" s="6" t="s">
        <v>120</v>
      </c>
      <c r="E39" s="6" t="s">
        <v>121</v>
      </c>
      <c r="F39" s="6" t="s">
        <v>122</v>
      </c>
      <c r="G39" s="6" t="s">
        <v>123</v>
      </c>
      <c r="H39" s="6">
        <v>1340</v>
      </c>
      <c r="I39" s="6" t="s">
        <v>21</v>
      </c>
      <c r="J39" s="6" t="s">
        <v>16</v>
      </c>
      <c r="K39" s="6">
        <v>14</v>
      </c>
      <c r="L39" s="7">
        <v>8600000</v>
      </c>
      <c r="N39" s="57" t="b">
        <f t="shared" ref="N39:X55" si="2">$I39=$F$3</f>
        <v>0</v>
      </c>
      <c r="O39" s="57" t="b">
        <f t="shared" si="2"/>
        <v>0</v>
      </c>
      <c r="P39" s="57" t="b">
        <f t="shared" si="2"/>
        <v>0</v>
      </c>
      <c r="Q39" s="57" t="b">
        <f t="shared" si="2"/>
        <v>0</v>
      </c>
      <c r="R39" s="57" t="b">
        <f t="shared" si="2"/>
        <v>0</v>
      </c>
      <c r="S39" s="57" t="b">
        <f t="shared" si="2"/>
        <v>0</v>
      </c>
      <c r="T39" s="57" t="b">
        <f t="shared" si="2"/>
        <v>0</v>
      </c>
      <c r="U39" s="57" t="b">
        <f t="shared" si="2"/>
        <v>0</v>
      </c>
      <c r="V39" s="57" t="b">
        <f t="shared" si="2"/>
        <v>0</v>
      </c>
      <c r="W39" s="57" t="b">
        <f t="shared" si="2"/>
        <v>0</v>
      </c>
      <c r="X39" s="57" t="b">
        <f t="shared" si="2"/>
        <v>0</v>
      </c>
    </row>
    <row r="40" spans="2:24" x14ac:dyDescent="0.2">
      <c r="B40" s="5">
        <v>35</v>
      </c>
      <c r="C40" s="6">
        <v>933</v>
      </c>
      <c r="D40" s="6" t="s">
        <v>124</v>
      </c>
      <c r="E40" s="6" t="s">
        <v>125</v>
      </c>
      <c r="F40" s="6" t="s">
        <v>126</v>
      </c>
      <c r="G40" s="6" t="s">
        <v>127</v>
      </c>
      <c r="H40" s="6">
        <v>1354</v>
      </c>
      <c r="I40" s="6" t="s">
        <v>15</v>
      </c>
      <c r="J40" s="6" t="s">
        <v>22</v>
      </c>
      <c r="K40" s="6">
        <v>16</v>
      </c>
      <c r="L40" s="7">
        <v>2000000</v>
      </c>
      <c r="N40" s="57" t="b">
        <f t="shared" si="2"/>
        <v>0</v>
      </c>
      <c r="O40" s="57" t="b">
        <f t="shared" si="2"/>
        <v>0</v>
      </c>
      <c r="P40" s="57" t="b">
        <f t="shared" si="2"/>
        <v>0</v>
      </c>
      <c r="Q40" s="57" t="b">
        <f t="shared" si="2"/>
        <v>0</v>
      </c>
      <c r="R40" s="57" t="b">
        <f t="shared" si="2"/>
        <v>0</v>
      </c>
      <c r="S40" s="57" t="b">
        <f t="shared" si="2"/>
        <v>0</v>
      </c>
      <c r="T40" s="57" t="b">
        <f t="shared" si="2"/>
        <v>0</v>
      </c>
      <c r="U40" s="57" t="b">
        <f t="shared" si="2"/>
        <v>0</v>
      </c>
      <c r="V40" s="57" t="b">
        <f t="shared" si="2"/>
        <v>0</v>
      </c>
      <c r="W40" s="57" t="b">
        <f t="shared" si="2"/>
        <v>0</v>
      </c>
      <c r="X40" s="57" t="b">
        <f t="shared" si="2"/>
        <v>0</v>
      </c>
    </row>
    <row r="41" spans="2:24" x14ac:dyDescent="0.2">
      <c r="B41" s="5">
        <v>36</v>
      </c>
      <c r="C41" s="6">
        <v>656</v>
      </c>
      <c r="D41" s="6" t="s">
        <v>128</v>
      </c>
      <c r="E41" s="6" t="s">
        <v>113</v>
      </c>
      <c r="F41" s="6" t="s">
        <v>129</v>
      </c>
      <c r="G41" s="6" t="s">
        <v>130</v>
      </c>
      <c r="H41" s="6">
        <v>1339</v>
      </c>
      <c r="I41" s="6" t="s">
        <v>53</v>
      </c>
      <c r="J41" s="6" t="s">
        <v>22</v>
      </c>
      <c r="K41" s="6">
        <v>12</v>
      </c>
      <c r="L41" s="7">
        <v>1100000</v>
      </c>
      <c r="N41" s="57" t="b">
        <f t="shared" si="2"/>
        <v>1</v>
      </c>
      <c r="O41" s="57" t="b">
        <f t="shared" si="2"/>
        <v>1</v>
      </c>
      <c r="P41" s="57" t="b">
        <f t="shared" si="2"/>
        <v>1</v>
      </c>
      <c r="Q41" s="57" t="b">
        <f t="shared" si="2"/>
        <v>1</v>
      </c>
      <c r="R41" s="57" t="b">
        <f t="shared" si="2"/>
        <v>1</v>
      </c>
      <c r="S41" s="57" t="b">
        <f t="shared" si="2"/>
        <v>1</v>
      </c>
      <c r="T41" s="57" t="b">
        <f t="shared" si="2"/>
        <v>1</v>
      </c>
      <c r="U41" s="57" t="b">
        <f t="shared" si="2"/>
        <v>1</v>
      </c>
      <c r="V41" s="57" t="b">
        <f t="shared" si="2"/>
        <v>1</v>
      </c>
      <c r="W41" s="57" t="b">
        <f t="shared" si="2"/>
        <v>1</v>
      </c>
      <c r="X41" s="57" t="b">
        <f t="shared" si="2"/>
        <v>1</v>
      </c>
    </row>
    <row r="42" spans="2:24" x14ac:dyDescent="0.2">
      <c r="B42" s="5">
        <v>37</v>
      </c>
      <c r="C42" s="6">
        <v>441</v>
      </c>
      <c r="D42" s="6" t="s">
        <v>85</v>
      </c>
      <c r="E42" s="6" t="s">
        <v>131</v>
      </c>
      <c r="F42" s="6" t="s">
        <v>132</v>
      </c>
      <c r="G42" s="6" t="s">
        <v>117</v>
      </c>
      <c r="H42" s="6">
        <v>1332</v>
      </c>
      <c r="I42" s="6" t="s">
        <v>67</v>
      </c>
      <c r="J42" s="6" t="s">
        <v>16</v>
      </c>
      <c r="K42" s="6">
        <v>14</v>
      </c>
      <c r="L42" s="7">
        <v>4600000</v>
      </c>
      <c r="N42" s="57" t="b">
        <f t="shared" si="2"/>
        <v>0</v>
      </c>
      <c r="O42" s="57" t="b">
        <f t="shared" si="2"/>
        <v>0</v>
      </c>
      <c r="P42" s="57" t="b">
        <f t="shared" si="2"/>
        <v>0</v>
      </c>
      <c r="Q42" s="57" t="b">
        <f t="shared" si="2"/>
        <v>0</v>
      </c>
      <c r="R42" s="57" t="b">
        <f t="shared" si="2"/>
        <v>0</v>
      </c>
      <c r="S42" s="57" t="b">
        <f t="shared" si="2"/>
        <v>0</v>
      </c>
      <c r="T42" s="57" t="b">
        <f t="shared" si="2"/>
        <v>0</v>
      </c>
      <c r="U42" s="57" t="b">
        <f t="shared" si="2"/>
        <v>0</v>
      </c>
      <c r="V42" s="57" t="b">
        <f t="shared" si="2"/>
        <v>0</v>
      </c>
      <c r="W42" s="57" t="b">
        <f t="shared" si="2"/>
        <v>0</v>
      </c>
      <c r="X42" s="57" t="b">
        <f t="shared" si="2"/>
        <v>0</v>
      </c>
    </row>
    <row r="43" spans="2:24" x14ac:dyDescent="0.2">
      <c r="B43" s="5">
        <v>38</v>
      </c>
      <c r="C43" s="6">
        <v>991</v>
      </c>
      <c r="D43" s="6" t="s">
        <v>133</v>
      </c>
      <c r="E43" s="6" t="s">
        <v>134</v>
      </c>
      <c r="F43" s="6" t="s">
        <v>28</v>
      </c>
      <c r="G43" s="6" t="s">
        <v>127</v>
      </c>
      <c r="H43" s="6">
        <v>1343</v>
      </c>
      <c r="I43" s="6" t="s">
        <v>21</v>
      </c>
      <c r="J43" s="6" t="s">
        <v>22</v>
      </c>
      <c r="K43" s="6">
        <v>14</v>
      </c>
      <c r="L43" s="7">
        <v>2500000</v>
      </c>
      <c r="N43" s="57" t="b">
        <f t="shared" si="2"/>
        <v>0</v>
      </c>
      <c r="O43" s="57" t="b">
        <f t="shared" si="2"/>
        <v>0</v>
      </c>
      <c r="P43" s="57" t="b">
        <f t="shared" si="2"/>
        <v>0</v>
      </c>
      <c r="Q43" s="57" t="b">
        <f t="shared" si="2"/>
        <v>0</v>
      </c>
      <c r="R43" s="57" t="b">
        <f t="shared" si="2"/>
        <v>0</v>
      </c>
      <c r="S43" s="57" t="b">
        <f t="shared" si="2"/>
        <v>0</v>
      </c>
      <c r="T43" s="57" t="b">
        <f t="shared" si="2"/>
        <v>0</v>
      </c>
      <c r="U43" s="57" t="b">
        <f t="shared" si="2"/>
        <v>0</v>
      </c>
      <c r="V43" s="57" t="b">
        <f t="shared" si="2"/>
        <v>0</v>
      </c>
      <c r="W43" s="57" t="b">
        <f t="shared" si="2"/>
        <v>0</v>
      </c>
      <c r="X43" s="57" t="b">
        <f t="shared" si="2"/>
        <v>0</v>
      </c>
    </row>
    <row r="44" spans="2:24" x14ac:dyDescent="0.2">
      <c r="B44" s="5">
        <v>39</v>
      </c>
      <c r="C44" s="6">
        <v>454</v>
      </c>
      <c r="D44" s="6" t="s">
        <v>135</v>
      </c>
      <c r="E44" s="6" t="s">
        <v>136</v>
      </c>
      <c r="F44" s="6" t="s">
        <v>17</v>
      </c>
      <c r="G44" s="6" t="s">
        <v>56</v>
      </c>
      <c r="H44" s="6">
        <v>1335</v>
      </c>
      <c r="I44" s="6" t="s">
        <v>53</v>
      </c>
      <c r="J44" s="6" t="s">
        <v>16</v>
      </c>
      <c r="K44" s="6">
        <v>16</v>
      </c>
      <c r="L44" s="7">
        <v>2100000</v>
      </c>
      <c r="N44" s="57" t="b">
        <f t="shared" si="2"/>
        <v>1</v>
      </c>
      <c r="O44" s="57" t="b">
        <f t="shared" si="2"/>
        <v>1</v>
      </c>
      <c r="P44" s="57" t="b">
        <f t="shared" si="2"/>
        <v>1</v>
      </c>
      <c r="Q44" s="57" t="b">
        <f t="shared" si="2"/>
        <v>1</v>
      </c>
      <c r="R44" s="57" t="b">
        <f t="shared" si="2"/>
        <v>1</v>
      </c>
      <c r="S44" s="57" t="b">
        <f t="shared" si="2"/>
        <v>1</v>
      </c>
      <c r="T44" s="57" t="b">
        <f t="shared" si="2"/>
        <v>1</v>
      </c>
      <c r="U44" s="57" t="b">
        <f t="shared" si="2"/>
        <v>1</v>
      </c>
      <c r="V44" s="57" t="b">
        <f t="shared" si="2"/>
        <v>1</v>
      </c>
      <c r="W44" s="57" t="b">
        <f t="shared" si="2"/>
        <v>1</v>
      </c>
      <c r="X44" s="57" t="b">
        <f t="shared" si="2"/>
        <v>1</v>
      </c>
    </row>
    <row r="45" spans="2:24" x14ac:dyDescent="0.2">
      <c r="B45" s="5">
        <v>40</v>
      </c>
      <c r="C45" s="6">
        <v>935</v>
      </c>
      <c r="D45" s="6" t="s">
        <v>137</v>
      </c>
      <c r="E45" s="6" t="s">
        <v>138</v>
      </c>
      <c r="F45" s="6" t="s">
        <v>139</v>
      </c>
      <c r="G45" s="6" t="s">
        <v>140</v>
      </c>
      <c r="H45" s="6">
        <v>1350</v>
      </c>
      <c r="I45" s="6" t="s">
        <v>15</v>
      </c>
      <c r="J45" s="6" t="s">
        <v>22</v>
      </c>
      <c r="K45" s="6">
        <v>14</v>
      </c>
      <c r="L45" s="7">
        <v>4900000</v>
      </c>
      <c r="N45" s="57" t="b">
        <f t="shared" si="2"/>
        <v>0</v>
      </c>
      <c r="O45" s="57" t="b">
        <f t="shared" si="2"/>
        <v>0</v>
      </c>
      <c r="P45" s="57" t="b">
        <f t="shared" si="2"/>
        <v>0</v>
      </c>
      <c r="Q45" s="57" t="b">
        <f t="shared" si="2"/>
        <v>0</v>
      </c>
      <c r="R45" s="57" t="b">
        <f t="shared" si="2"/>
        <v>0</v>
      </c>
      <c r="S45" s="57" t="b">
        <f t="shared" si="2"/>
        <v>0</v>
      </c>
      <c r="T45" s="57" t="b">
        <f t="shared" si="2"/>
        <v>0</v>
      </c>
      <c r="U45" s="57" t="b">
        <f t="shared" si="2"/>
        <v>0</v>
      </c>
      <c r="V45" s="57" t="b">
        <f t="shared" si="2"/>
        <v>0</v>
      </c>
      <c r="W45" s="57" t="b">
        <f t="shared" si="2"/>
        <v>0</v>
      </c>
      <c r="X45" s="57" t="b">
        <f t="shared" si="2"/>
        <v>0</v>
      </c>
    </row>
    <row r="46" spans="2:24" x14ac:dyDescent="0.2">
      <c r="B46" s="5">
        <v>41</v>
      </c>
      <c r="C46" s="6">
        <v>366</v>
      </c>
      <c r="D46" s="6" t="s">
        <v>17</v>
      </c>
      <c r="E46" s="6" t="s">
        <v>141</v>
      </c>
      <c r="F46" s="6" t="s">
        <v>100</v>
      </c>
      <c r="G46" s="6" t="s">
        <v>142</v>
      </c>
      <c r="H46" s="6">
        <v>1354</v>
      </c>
      <c r="I46" s="6" t="s">
        <v>15</v>
      </c>
      <c r="J46" s="6" t="s">
        <v>22</v>
      </c>
      <c r="K46" s="6">
        <v>12</v>
      </c>
      <c r="L46" s="7">
        <v>9700000</v>
      </c>
      <c r="N46" s="57" t="b">
        <f t="shared" si="2"/>
        <v>0</v>
      </c>
      <c r="O46" s="57" t="b">
        <f t="shared" si="2"/>
        <v>0</v>
      </c>
      <c r="P46" s="57" t="b">
        <f t="shared" si="2"/>
        <v>0</v>
      </c>
      <c r="Q46" s="57" t="b">
        <f t="shared" si="2"/>
        <v>0</v>
      </c>
      <c r="R46" s="57" t="b">
        <f t="shared" si="2"/>
        <v>0</v>
      </c>
      <c r="S46" s="57" t="b">
        <f t="shared" si="2"/>
        <v>0</v>
      </c>
      <c r="T46" s="57" t="b">
        <f t="shared" si="2"/>
        <v>0</v>
      </c>
      <c r="U46" s="57" t="b">
        <f t="shared" si="2"/>
        <v>0</v>
      </c>
      <c r="V46" s="57" t="b">
        <f t="shared" si="2"/>
        <v>0</v>
      </c>
      <c r="W46" s="57" t="b">
        <f t="shared" si="2"/>
        <v>0</v>
      </c>
      <c r="X46" s="57" t="b">
        <f t="shared" si="2"/>
        <v>0</v>
      </c>
    </row>
    <row r="47" spans="2:24" x14ac:dyDescent="0.2">
      <c r="B47" s="5">
        <v>42</v>
      </c>
      <c r="C47" s="6">
        <v>660</v>
      </c>
      <c r="D47" s="6" t="s">
        <v>143</v>
      </c>
      <c r="E47" s="6" t="s">
        <v>144</v>
      </c>
      <c r="F47" s="6" t="s">
        <v>145</v>
      </c>
      <c r="G47" s="6" t="s">
        <v>146</v>
      </c>
      <c r="H47" s="6">
        <v>1355</v>
      </c>
      <c r="I47" s="6" t="s">
        <v>15</v>
      </c>
      <c r="J47" s="6" t="s">
        <v>22</v>
      </c>
      <c r="K47" s="6">
        <v>11</v>
      </c>
      <c r="L47" s="7">
        <v>300000</v>
      </c>
      <c r="N47" s="57" t="b">
        <f t="shared" si="2"/>
        <v>0</v>
      </c>
      <c r="O47" s="57" t="b">
        <f t="shared" si="2"/>
        <v>0</v>
      </c>
      <c r="P47" s="57" t="b">
        <f t="shared" si="2"/>
        <v>0</v>
      </c>
      <c r="Q47" s="57" t="b">
        <f t="shared" si="2"/>
        <v>0</v>
      </c>
      <c r="R47" s="57" t="b">
        <f t="shared" si="2"/>
        <v>0</v>
      </c>
      <c r="S47" s="57" t="b">
        <f t="shared" si="2"/>
        <v>0</v>
      </c>
      <c r="T47" s="57" t="b">
        <f t="shared" si="2"/>
        <v>0</v>
      </c>
      <c r="U47" s="57" t="b">
        <f t="shared" si="2"/>
        <v>0</v>
      </c>
      <c r="V47" s="57" t="b">
        <f t="shared" si="2"/>
        <v>0</v>
      </c>
      <c r="W47" s="57" t="b">
        <f t="shared" si="2"/>
        <v>0</v>
      </c>
      <c r="X47" s="57" t="b">
        <f t="shared" si="2"/>
        <v>0</v>
      </c>
    </row>
    <row r="48" spans="2:24" x14ac:dyDescent="0.2">
      <c r="B48" s="5">
        <v>43</v>
      </c>
      <c r="C48" s="6">
        <v>789</v>
      </c>
      <c r="D48" s="6" t="s">
        <v>17</v>
      </c>
      <c r="E48" s="6" t="s">
        <v>147</v>
      </c>
      <c r="F48" s="6" t="s">
        <v>148</v>
      </c>
      <c r="G48" s="6" t="s">
        <v>149</v>
      </c>
      <c r="H48" s="6">
        <v>1353</v>
      </c>
      <c r="I48" s="6" t="s">
        <v>27</v>
      </c>
      <c r="J48" s="6" t="s">
        <v>16</v>
      </c>
      <c r="K48" s="6">
        <v>12</v>
      </c>
      <c r="L48" s="7">
        <v>9000000</v>
      </c>
      <c r="N48" s="57" t="b">
        <f t="shared" si="2"/>
        <v>0</v>
      </c>
      <c r="O48" s="57" t="b">
        <f t="shared" si="2"/>
        <v>0</v>
      </c>
      <c r="P48" s="57" t="b">
        <f t="shared" si="2"/>
        <v>0</v>
      </c>
      <c r="Q48" s="57" t="b">
        <f t="shared" si="2"/>
        <v>0</v>
      </c>
      <c r="R48" s="57" t="b">
        <f t="shared" si="2"/>
        <v>0</v>
      </c>
      <c r="S48" s="57" t="b">
        <f t="shared" si="2"/>
        <v>0</v>
      </c>
      <c r="T48" s="57" t="b">
        <f t="shared" si="2"/>
        <v>0</v>
      </c>
      <c r="U48" s="57" t="b">
        <f t="shared" si="2"/>
        <v>0</v>
      </c>
      <c r="V48" s="57" t="b">
        <f t="shared" si="2"/>
        <v>0</v>
      </c>
      <c r="W48" s="57" t="b">
        <f t="shared" si="2"/>
        <v>0</v>
      </c>
      <c r="X48" s="57" t="b">
        <f t="shared" si="2"/>
        <v>0</v>
      </c>
    </row>
    <row r="49" spans="2:24" x14ac:dyDescent="0.2">
      <c r="B49" s="5">
        <v>44</v>
      </c>
      <c r="C49" s="6">
        <v>321</v>
      </c>
      <c r="D49" s="6" t="s">
        <v>150</v>
      </c>
      <c r="E49" s="6" t="s">
        <v>151</v>
      </c>
      <c r="F49" s="6" t="s">
        <v>152</v>
      </c>
      <c r="G49" s="6" t="s">
        <v>56</v>
      </c>
      <c r="H49" s="6">
        <v>1349</v>
      </c>
      <c r="I49" s="6" t="s">
        <v>53</v>
      </c>
      <c r="J49" s="6" t="s">
        <v>16</v>
      </c>
      <c r="K49" s="6">
        <v>13</v>
      </c>
      <c r="L49" s="7">
        <v>7000000</v>
      </c>
      <c r="N49" s="57" t="b">
        <f t="shared" si="2"/>
        <v>1</v>
      </c>
      <c r="O49" s="57" t="b">
        <f t="shared" si="2"/>
        <v>1</v>
      </c>
      <c r="P49" s="57" t="b">
        <f t="shared" si="2"/>
        <v>1</v>
      </c>
      <c r="Q49" s="57" t="b">
        <f t="shared" si="2"/>
        <v>1</v>
      </c>
      <c r="R49" s="57" t="b">
        <f t="shared" si="2"/>
        <v>1</v>
      </c>
      <c r="S49" s="57" t="b">
        <f t="shared" si="2"/>
        <v>1</v>
      </c>
      <c r="T49" s="57" t="b">
        <f t="shared" si="2"/>
        <v>1</v>
      </c>
      <c r="U49" s="57" t="b">
        <f t="shared" si="2"/>
        <v>1</v>
      </c>
      <c r="V49" s="57" t="b">
        <f t="shared" si="2"/>
        <v>1</v>
      </c>
      <c r="W49" s="57" t="b">
        <f t="shared" si="2"/>
        <v>1</v>
      </c>
      <c r="X49" s="57" t="b">
        <f t="shared" si="2"/>
        <v>1</v>
      </c>
    </row>
    <row r="50" spans="2:24" x14ac:dyDescent="0.2">
      <c r="B50" s="5">
        <v>45</v>
      </c>
      <c r="C50" s="6">
        <v>116</v>
      </c>
      <c r="D50" s="6" t="s">
        <v>91</v>
      </c>
      <c r="E50" s="6" t="s">
        <v>153</v>
      </c>
      <c r="F50" s="6" t="s">
        <v>154</v>
      </c>
      <c r="G50" s="6" t="s">
        <v>26</v>
      </c>
      <c r="H50" s="6">
        <v>1358</v>
      </c>
      <c r="I50" s="6" t="s">
        <v>21</v>
      </c>
      <c r="J50" s="6" t="s">
        <v>16</v>
      </c>
      <c r="K50" s="6">
        <v>17</v>
      </c>
      <c r="L50" s="7">
        <v>5400000</v>
      </c>
      <c r="N50" s="57" t="b">
        <f t="shared" si="2"/>
        <v>0</v>
      </c>
      <c r="O50" s="57" t="b">
        <f t="shared" si="2"/>
        <v>0</v>
      </c>
      <c r="P50" s="57" t="b">
        <f t="shared" si="2"/>
        <v>0</v>
      </c>
      <c r="Q50" s="57" t="b">
        <f t="shared" si="2"/>
        <v>0</v>
      </c>
      <c r="R50" s="57" t="b">
        <f t="shared" si="2"/>
        <v>0</v>
      </c>
      <c r="S50" s="57" t="b">
        <f t="shared" si="2"/>
        <v>0</v>
      </c>
      <c r="T50" s="57" t="b">
        <f t="shared" si="2"/>
        <v>0</v>
      </c>
      <c r="U50" s="57" t="b">
        <f t="shared" si="2"/>
        <v>0</v>
      </c>
      <c r="V50" s="57" t="b">
        <f t="shared" si="2"/>
        <v>0</v>
      </c>
      <c r="W50" s="57" t="b">
        <f t="shared" si="2"/>
        <v>0</v>
      </c>
      <c r="X50" s="57" t="b">
        <f t="shared" si="2"/>
        <v>0</v>
      </c>
    </row>
    <row r="51" spans="2:24" x14ac:dyDescent="0.2">
      <c r="B51" s="5">
        <v>46</v>
      </c>
      <c r="C51" s="6">
        <v>678</v>
      </c>
      <c r="D51" s="6" t="s">
        <v>73</v>
      </c>
      <c r="E51" s="6" t="s">
        <v>155</v>
      </c>
      <c r="F51" s="6" t="s">
        <v>156</v>
      </c>
      <c r="G51" s="6" t="s">
        <v>46</v>
      </c>
      <c r="H51" s="6">
        <v>1360</v>
      </c>
      <c r="I51" s="6" t="s">
        <v>15</v>
      </c>
      <c r="J51" s="6" t="s">
        <v>16</v>
      </c>
      <c r="K51" s="6">
        <v>13</v>
      </c>
      <c r="L51" s="7">
        <v>8500000</v>
      </c>
      <c r="N51" s="57" t="b">
        <f t="shared" si="2"/>
        <v>0</v>
      </c>
      <c r="O51" s="57" t="b">
        <f t="shared" si="2"/>
        <v>0</v>
      </c>
      <c r="P51" s="57" t="b">
        <f t="shared" si="2"/>
        <v>0</v>
      </c>
      <c r="Q51" s="57" t="b">
        <f t="shared" si="2"/>
        <v>0</v>
      </c>
      <c r="R51" s="57" t="b">
        <f t="shared" si="2"/>
        <v>0</v>
      </c>
      <c r="S51" s="57" t="b">
        <f t="shared" si="2"/>
        <v>0</v>
      </c>
      <c r="T51" s="57" t="b">
        <f t="shared" si="2"/>
        <v>0</v>
      </c>
      <c r="U51" s="57" t="b">
        <f t="shared" si="2"/>
        <v>0</v>
      </c>
      <c r="V51" s="57" t="b">
        <f t="shared" si="2"/>
        <v>0</v>
      </c>
      <c r="W51" s="57" t="b">
        <f t="shared" si="2"/>
        <v>0</v>
      </c>
      <c r="X51" s="57" t="b">
        <f t="shared" si="2"/>
        <v>0</v>
      </c>
    </row>
    <row r="52" spans="2:24" x14ac:dyDescent="0.2">
      <c r="B52" s="5">
        <v>47</v>
      </c>
      <c r="C52" s="6">
        <v>435</v>
      </c>
      <c r="D52" s="6" t="s">
        <v>157</v>
      </c>
      <c r="E52" s="6" t="s">
        <v>158</v>
      </c>
      <c r="F52" s="6" t="s">
        <v>159</v>
      </c>
      <c r="G52" s="6" t="s">
        <v>160</v>
      </c>
      <c r="H52" s="6">
        <v>1356</v>
      </c>
      <c r="I52" s="6" t="s">
        <v>53</v>
      </c>
      <c r="J52" s="6" t="s">
        <v>22</v>
      </c>
      <c r="K52" s="6">
        <v>12</v>
      </c>
      <c r="L52" s="7">
        <v>4400000</v>
      </c>
      <c r="N52" s="57" t="b">
        <f t="shared" si="2"/>
        <v>1</v>
      </c>
      <c r="O52" s="57" t="b">
        <f t="shared" si="2"/>
        <v>1</v>
      </c>
      <c r="P52" s="57" t="b">
        <f t="shared" si="2"/>
        <v>1</v>
      </c>
      <c r="Q52" s="57" t="b">
        <f t="shared" si="2"/>
        <v>1</v>
      </c>
      <c r="R52" s="57" t="b">
        <f t="shared" si="2"/>
        <v>1</v>
      </c>
      <c r="S52" s="57" t="b">
        <f t="shared" si="2"/>
        <v>1</v>
      </c>
      <c r="T52" s="57" t="b">
        <f t="shared" si="2"/>
        <v>1</v>
      </c>
      <c r="U52" s="57" t="b">
        <f t="shared" si="2"/>
        <v>1</v>
      </c>
      <c r="V52" s="57" t="b">
        <f t="shared" si="2"/>
        <v>1</v>
      </c>
      <c r="W52" s="57" t="b">
        <f t="shared" si="2"/>
        <v>1</v>
      </c>
      <c r="X52" s="57" t="b">
        <f t="shared" si="2"/>
        <v>1</v>
      </c>
    </row>
    <row r="53" spans="2:24" x14ac:dyDescent="0.2">
      <c r="B53" s="5">
        <v>48</v>
      </c>
      <c r="C53" s="6">
        <v>459</v>
      </c>
      <c r="D53" s="6" t="s">
        <v>161</v>
      </c>
      <c r="E53" s="6" t="s">
        <v>162</v>
      </c>
      <c r="F53" s="6" t="s">
        <v>89</v>
      </c>
      <c r="G53" s="6" t="s">
        <v>111</v>
      </c>
      <c r="H53" s="6">
        <v>1331</v>
      </c>
      <c r="I53" s="6" t="s">
        <v>21</v>
      </c>
      <c r="J53" s="6" t="s">
        <v>16</v>
      </c>
      <c r="K53" s="6">
        <v>13</v>
      </c>
      <c r="L53" s="7">
        <v>3700000</v>
      </c>
      <c r="N53" s="57" t="b">
        <f t="shared" si="2"/>
        <v>0</v>
      </c>
      <c r="O53" s="57" t="b">
        <f t="shared" si="2"/>
        <v>0</v>
      </c>
      <c r="P53" s="57" t="b">
        <f t="shared" si="2"/>
        <v>0</v>
      </c>
      <c r="Q53" s="57" t="b">
        <f t="shared" si="2"/>
        <v>0</v>
      </c>
      <c r="R53" s="57" t="b">
        <f t="shared" si="2"/>
        <v>0</v>
      </c>
      <c r="S53" s="57" t="b">
        <f t="shared" si="2"/>
        <v>0</v>
      </c>
      <c r="T53" s="57" t="b">
        <f t="shared" si="2"/>
        <v>0</v>
      </c>
      <c r="U53" s="57" t="b">
        <f t="shared" si="2"/>
        <v>0</v>
      </c>
      <c r="V53" s="57" t="b">
        <f t="shared" si="2"/>
        <v>0</v>
      </c>
      <c r="W53" s="57" t="b">
        <f t="shared" si="2"/>
        <v>0</v>
      </c>
      <c r="X53" s="57" t="b">
        <f t="shared" si="2"/>
        <v>0</v>
      </c>
    </row>
    <row r="54" spans="2:24" x14ac:dyDescent="0.2">
      <c r="B54" s="5">
        <v>49</v>
      </c>
      <c r="C54" s="6">
        <v>235</v>
      </c>
      <c r="D54" s="6" t="s">
        <v>114</v>
      </c>
      <c r="E54" s="6" t="s">
        <v>163</v>
      </c>
      <c r="F54" s="6" t="s">
        <v>47</v>
      </c>
      <c r="G54" s="6" t="s">
        <v>164</v>
      </c>
      <c r="H54" s="6">
        <v>1335</v>
      </c>
      <c r="I54" s="6" t="s">
        <v>67</v>
      </c>
      <c r="J54" s="6" t="s">
        <v>22</v>
      </c>
      <c r="K54" s="6">
        <v>10</v>
      </c>
      <c r="L54" s="7">
        <v>2400000</v>
      </c>
      <c r="N54" s="57" t="b">
        <f t="shared" si="2"/>
        <v>0</v>
      </c>
      <c r="O54" s="57" t="b">
        <f t="shared" si="2"/>
        <v>0</v>
      </c>
      <c r="P54" s="57" t="b">
        <f t="shared" si="2"/>
        <v>0</v>
      </c>
      <c r="Q54" s="57" t="b">
        <f t="shared" si="2"/>
        <v>0</v>
      </c>
      <c r="R54" s="57" t="b">
        <f t="shared" si="2"/>
        <v>0</v>
      </c>
      <c r="S54" s="57" t="b">
        <f t="shared" si="2"/>
        <v>0</v>
      </c>
      <c r="T54" s="57" t="b">
        <f t="shared" si="2"/>
        <v>0</v>
      </c>
      <c r="U54" s="57" t="b">
        <f t="shared" si="2"/>
        <v>0</v>
      </c>
      <c r="V54" s="57" t="b">
        <f t="shared" si="2"/>
        <v>0</v>
      </c>
      <c r="W54" s="57" t="b">
        <f t="shared" si="2"/>
        <v>0</v>
      </c>
      <c r="X54" s="57" t="b">
        <f t="shared" si="2"/>
        <v>0</v>
      </c>
    </row>
    <row r="55" spans="2:24" ht="15" thickBot="1" x14ac:dyDescent="0.25">
      <c r="B55" s="8">
        <v>50</v>
      </c>
      <c r="C55" s="9">
        <v>375</v>
      </c>
      <c r="D55" s="9" t="s">
        <v>91</v>
      </c>
      <c r="E55" s="9" t="s">
        <v>165</v>
      </c>
      <c r="F55" s="9" t="s">
        <v>17</v>
      </c>
      <c r="G55" s="9" t="s">
        <v>166</v>
      </c>
      <c r="H55" s="9">
        <v>1348</v>
      </c>
      <c r="I55" s="9" t="s">
        <v>21</v>
      </c>
      <c r="J55" s="9" t="s">
        <v>16</v>
      </c>
      <c r="K55" s="9">
        <v>13</v>
      </c>
      <c r="L55" s="10">
        <v>4500000</v>
      </c>
      <c r="N55" s="57" t="b">
        <f t="shared" si="2"/>
        <v>0</v>
      </c>
      <c r="O55" s="57" t="b">
        <f t="shared" si="2"/>
        <v>0</v>
      </c>
      <c r="P55" s="57" t="b">
        <f t="shared" si="2"/>
        <v>0</v>
      </c>
      <c r="Q55" s="57" t="b">
        <f t="shared" si="2"/>
        <v>0</v>
      </c>
      <c r="R55" s="57" t="b">
        <f t="shared" si="2"/>
        <v>0</v>
      </c>
      <c r="S55" s="57" t="b">
        <f t="shared" si="2"/>
        <v>0</v>
      </c>
      <c r="T55" s="57" t="b">
        <f t="shared" si="2"/>
        <v>0</v>
      </c>
      <c r="U55" s="57" t="b">
        <f t="shared" si="2"/>
        <v>0</v>
      </c>
      <c r="V55" s="57" t="b">
        <f t="shared" si="2"/>
        <v>0</v>
      </c>
      <c r="W55" s="57" t="b">
        <f t="shared" si="2"/>
        <v>0</v>
      </c>
      <c r="X55" s="57" t="b">
        <f t="shared" si="2"/>
        <v>0</v>
      </c>
    </row>
  </sheetData>
  <conditionalFormatting sqref="B6:L55">
    <cfRule type="expression" dxfId="21" priority="10">
      <formula>$I6=#REF!</formula>
    </cfRule>
  </conditionalFormatting>
  <dataValidations count="4">
    <dataValidation type="list" allowBlank="1" showInputMessage="1" showErrorMessage="1" sqref="J2">
      <formula1>List_madarek_tahsili</formula1>
    </dataValidation>
    <dataValidation type="list" allowBlank="1" showInputMessage="1" showErrorMessage="1" sqref="I6:I55">
      <formula1>"دیپلم,فوق دیپلم,لیسانس,فوق لیسانس,دکترا"</formula1>
    </dataValidation>
    <dataValidation type="list" allowBlank="1" showInputMessage="1" showErrorMessage="1" sqref="G3">
      <formula1>list_madarek</formula1>
    </dataValidation>
    <dataValidation type="list" allowBlank="1" showInputMessage="1" showErrorMessage="1" sqref="F3">
      <formula1>Madarek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P55"/>
  <sheetViews>
    <sheetView showGridLines="0" workbookViewId="0">
      <selection activeCell="G7" sqref="G7"/>
    </sheetView>
  </sheetViews>
  <sheetFormatPr defaultRowHeight="14.25" x14ac:dyDescent="0.2"/>
  <cols>
    <col min="1" max="1" width="5.875" customWidth="1"/>
    <col min="2" max="2" width="6.75" bestFit="1" customWidth="1"/>
    <col min="3" max="3" width="13" bestFit="1" customWidth="1"/>
    <col min="4" max="4" width="14" bestFit="1" customWidth="1"/>
    <col min="5" max="5" width="14.25" bestFit="1" customWidth="1"/>
    <col min="6" max="6" width="13.625" bestFit="1" customWidth="1"/>
    <col min="7" max="7" width="13.375" bestFit="1" customWidth="1"/>
    <col min="8" max="8" width="10.625" bestFit="1" customWidth="1"/>
    <col min="9" max="9" width="16.125" bestFit="1" customWidth="1"/>
    <col min="10" max="10" width="14.25" bestFit="1" customWidth="1"/>
    <col min="11" max="11" width="5.75" bestFit="1" customWidth="1"/>
    <col min="12" max="12" width="15.375" style="1" bestFit="1" customWidth="1"/>
    <col min="16" max="16" width="12.75" customWidth="1"/>
  </cols>
  <sheetData>
    <row r="1" spans="2:16" ht="15" thickBot="1" x14ac:dyDescent="0.25"/>
    <row r="2" spans="2:16" ht="23.25" thickBot="1" x14ac:dyDescent="0.65">
      <c r="F2" s="3" t="s">
        <v>7</v>
      </c>
      <c r="P2" s="13" t="s">
        <v>7</v>
      </c>
    </row>
    <row r="3" spans="2:16" ht="22.5" x14ac:dyDescent="0.2">
      <c r="F3" s="11" t="s">
        <v>27</v>
      </c>
      <c r="P3" s="6" t="s">
        <v>27</v>
      </c>
    </row>
    <row r="4" spans="2:16" ht="15" thickBot="1" x14ac:dyDescent="0.25">
      <c r="P4" s="6" t="s">
        <v>15</v>
      </c>
    </row>
    <row r="5" spans="2:16" ht="15" thickBo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4" t="s">
        <v>10</v>
      </c>
      <c r="P5" s="6" t="s">
        <v>53</v>
      </c>
    </row>
    <row r="6" spans="2:16" x14ac:dyDescent="0.2">
      <c r="B6" s="5">
        <v>1</v>
      </c>
      <c r="C6" s="6">
        <v>745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1353</v>
      </c>
      <c r="I6" s="6" t="s">
        <v>15</v>
      </c>
      <c r="J6" s="6" t="s">
        <v>16</v>
      </c>
      <c r="K6" s="6">
        <v>15</v>
      </c>
      <c r="L6" s="7">
        <v>5400000</v>
      </c>
      <c r="P6" s="6" t="s">
        <v>67</v>
      </c>
    </row>
    <row r="7" spans="2:16" x14ac:dyDescent="0.2">
      <c r="B7" s="5">
        <v>2</v>
      </c>
      <c r="C7" s="6">
        <v>768</v>
      </c>
      <c r="D7" s="6" t="s">
        <v>17</v>
      </c>
      <c r="E7" s="6" t="s">
        <v>18</v>
      </c>
      <c r="F7" s="6" t="s">
        <v>19</v>
      </c>
      <c r="G7" s="6" t="s">
        <v>20</v>
      </c>
      <c r="H7" s="6">
        <v>1352</v>
      </c>
      <c r="I7" s="6" t="s">
        <v>21</v>
      </c>
      <c r="J7" s="6" t="s">
        <v>22</v>
      </c>
      <c r="K7" s="6">
        <v>14</v>
      </c>
      <c r="L7" s="7">
        <v>5500000</v>
      </c>
      <c r="P7" s="12" t="s">
        <v>167</v>
      </c>
    </row>
    <row r="8" spans="2:16" x14ac:dyDescent="0.2">
      <c r="B8" s="5">
        <v>3</v>
      </c>
      <c r="C8" s="6">
        <v>234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1350</v>
      </c>
      <c r="I8" s="6" t="s">
        <v>27</v>
      </c>
      <c r="J8" s="6" t="s">
        <v>22</v>
      </c>
      <c r="K8" s="6">
        <v>13</v>
      </c>
      <c r="L8" s="7">
        <v>7500000</v>
      </c>
    </row>
    <row r="9" spans="2:16" x14ac:dyDescent="0.2">
      <c r="B9" s="5">
        <v>4</v>
      </c>
      <c r="C9" s="6">
        <v>537</v>
      </c>
      <c r="D9" s="6" t="s">
        <v>28</v>
      </c>
      <c r="E9" s="6" t="s">
        <v>29</v>
      </c>
      <c r="F9" s="6" t="s">
        <v>30</v>
      </c>
      <c r="G9" s="6" t="s">
        <v>31</v>
      </c>
      <c r="H9" s="6">
        <v>1336</v>
      </c>
      <c r="I9" s="6" t="s">
        <v>15</v>
      </c>
      <c r="J9" s="6" t="s">
        <v>16</v>
      </c>
      <c r="K9" s="6">
        <v>12</v>
      </c>
      <c r="L9" s="7">
        <v>5800000</v>
      </c>
    </row>
    <row r="10" spans="2:16" x14ac:dyDescent="0.2">
      <c r="B10" s="5">
        <v>5</v>
      </c>
      <c r="C10" s="6">
        <v>972</v>
      </c>
      <c r="D10" s="6" t="s">
        <v>32</v>
      </c>
      <c r="E10" s="6" t="s">
        <v>33</v>
      </c>
      <c r="F10" s="6" t="s">
        <v>34</v>
      </c>
      <c r="G10" s="6" t="s">
        <v>35</v>
      </c>
      <c r="H10" s="6">
        <v>1350</v>
      </c>
      <c r="I10" s="6" t="s">
        <v>21</v>
      </c>
      <c r="J10" s="6" t="s">
        <v>16</v>
      </c>
      <c r="K10" s="6">
        <v>12</v>
      </c>
      <c r="L10" s="7">
        <v>2700000</v>
      </c>
    </row>
    <row r="11" spans="2:16" x14ac:dyDescent="0.2">
      <c r="B11" s="5">
        <v>6</v>
      </c>
      <c r="C11" s="6">
        <v>576</v>
      </c>
      <c r="D11" s="6" t="s">
        <v>36</v>
      </c>
      <c r="E11" s="6" t="s">
        <v>37</v>
      </c>
      <c r="F11" s="6" t="s">
        <v>38</v>
      </c>
      <c r="G11" s="6" t="s">
        <v>39</v>
      </c>
      <c r="H11" s="6">
        <v>1352</v>
      </c>
      <c r="I11" s="6" t="s">
        <v>27</v>
      </c>
      <c r="J11" s="6" t="s">
        <v>16</v>
      </c>
      <c r="K11" s="6">
        <v>12</v>
      </c>
      <c r="L11" s="7">
        <v>1600000</v>
      </c>
    </row>
    <row r="12" spans="2:16" x14ac:dyDescent="0.2">
      <c r="B12" s="5">
        <v>7</v>
      </c>
      <c r="C12" s="6">
        <v>854</v>
      </c>
      <c r="D12" s="6" t="s">
        <v>32</v>
      </c>
      <c r="E12" s="6" t="s">
        <v>40</v>
      </c>
      <c r="F12" s="6" t="s">
        <v>41</v>
      </c>
      <c r="G12" s="6" t="s">
        <v>42</v>
      </c>
      <c r="H12" s="6">
        <v>1349</v>
      </c>
      <c r="I12" s="6" t="s">
        <v>15</v>
      </c>
      <c r="J12" s="6" t="s">
        <v>16</v>
      </c>
      <c r="K12" s="6">
        <v>14</v>
      </c>
      <c r="L12" s="7">
        <v>6600000</v>
      </c>
    </row>
    <row r="13" spans="2:16" x14ac:dyDescent="0.2">
      <c r="B13" s="5">
        <v>8</v>
      </c>
      <c r="C13" s="6">
        <v>367</v>
      </c>
      <c r="D13" s="6" t="s">
        <v>43</v>
      </c>
      <c r="E13" s="6" t="s">
        <v>44</v>
      </c>
      <c r="F13" s="6" t="s">
        <v>45</v>
      </c>
      <c r="G13" s="6" t="s">
        <v>46</v>
      </c>
      <c r="H13" s="6">
        <v>1357</v>
      </c>
      <c r="I13" s="6" t="s">
        <v>15</v>
      </c>
      <c r="J13" s="6" t="s">
        <v>22</v>
      </c>
      <c r="K13" s="6">
        <v>12</v>
      </c>
      <c r="L13" s="7">
        <v>6100000</v>
      </c>
    </row>
    <row r="14" spans="2:16" x14ac:dyDescent="0.2">
      <c r="B14" s="5">
        <v>9</v>
      </c>
      <c r="C14" s="6">
        <v>147</v>
      </c>
      <c r="D14" s="6" t="s">
        <v>47</v>
      </c>
      <c r="E14" s="6" t="s">
        <v>48</v>
      </c>
      <c r="F14" s="6" t="s">
        <v>49</v>
      </c>
      <c r="G14" s="6" t="s">
        <v>26</v>
      </c>
      <c r="H14" s="6">
        <v>1349</v>
      </c>
      <c r="I14" s="6" t="s">
        <v>21</v>
      </c>
      <c r="J14" s="6" t="s">
        <v>22</v>
      </c>
      <c r="K14" s="6">
        <v>12</v>
      </c>
      <c r="L14" s="7">
        <v>4900000</v>
      </c>
    </row>
    <row r="15" spans="2:16" x14ac:dyDescent="0.2">
      <c r="B15" s="5">
        <v>10</v>
      </c>
      <c r="C15" s="6">
        <v>643</v>
      </c>
      <c r="D15" s="6" t="s">
        <v>50</v>
      </c>
      <c r="E15" s="6" t="s">
        <v>51</v>
      </c>
      <c r="F15" s="6" t="s">
        <v>52</v>
      </c>
      <c r="G15" s="6" t="s">
        <v>31</v>
      </c>
      <c r="H15" s="6">
        <v>1347</v>
      </c>
      <c r="I15" s="6" t="s">
        <v>53</v>
      </c>
      <c r="J15" s="6" t="s">
        <v>16</v>
      </c>
      <c r="K15" s="6">
        <v>12</v>
      </c>
      <c r="L15" s="7">
        <v>1000000</v>
      </c>
    </row>
    <row r="16" spans="2:16" x14ac:dyDescent="0.2">
      <c r="B16" s="5">
        <v>11</v>
      </c>
      <c r="C16" s="6">
        <v>805</v>
      </c>
      <c r="D16" s="6" t="s">
        <v>54</v>
      </c>
      <c r="E16" s="6" t="s">
        <v>55</v>
      </c>
      <c r="F16" s="6" t="s">
        <v>30</v>
      </c>
      <c r="G16" s="6" t="s">
        <v>56</v>
      </c>
      <c r="H16" s="6">
        <v>1328</v>
      </c>
      <c r="I16" s="6" t="s">
        <v>21</v>
      </c>
      <c r="J16" s="6" t="s">
        <v>16</v>
      </c>
      <c r="K16" s="6">
        <v>12</v>
      </c>
      <c r="L16" s="7">
        <v>2800000</v>
      </c>
    </row>
    <row r="17" spans="2:12" x14ac:dyDescent="0.2">
      <c r="B17" s="5">
        <v>12</v>
      </c>
      <c r="C17" s="6">
        <v>773</v>
      </c>
      <c r="D17" s="6" t="s">
        <v>57</v>
      </c>
      <c r="E17" s="6" t="s">
        <v>58</v>
      </c>
      <c r="F17" s="6" t="s">
        <v>59</v>
      </c>
      <c r="G17" s="6" t="s">
        <v>60</v>
      </c>
      <c r="H17" s="6">
        <v>1328</v>
      </c>
      <c r="I17" s="6" t="s">
        <v>21</v>
      </c>
      <c r="J17" s="6" t="s">
        <v>22</v>
      </c>
      <c r="K17" s="6">
        <v>12</v>
      </c>
      <c r="L17" s="7">
        <v>4300000</v>
      </c>
    </row>
    <row r="18" spans="2:12" x14ac:dyDescent="0.2">
      <c r="B18" s="5">
        <v>13</v>
      </c>
      <c r="C18" s="6">
        <v>663</v>
      </c>
      <c r="D18" s="6" t="s">
        <v>61</v>
      </c>
      <c r="E18" s="6" t="s">
        <v>62</v>
      </c>
      <c r="F18" s="6" t="s">
        <v>63</v>
      </c>
      <c r="G18" s="6" t="s">
        <v>60</v>
      </c>
      <c r="H18" s="6">
        <v>1352</v>
      </c>
      <c r="I18" s="6" t="s">
        <v>27</v>
      </c>
      <c r="J18" s="6" t="s">
        <v>22</v>
      </c>
      <c r="K18" s="6">
        <v>12</v>
      </c>
      <c r="L18" s="7">
        <v>7700000</v>
      </c>
    </row>
    <row r="19" spans="2:12" x14ac:dyDescent="0.2">
      <c r="B19" s="5">
        <v>14</v>
      </c>
      <c r="C19" s="6">
        <v>243</v>
      </c>
      <c r="D19" s="6" t="s">
        <v>64</v>
      </c>
      <c r="E19" s="6" t="s">
        <v>65</v>
      </c>
      <c r="F19" s="6" t="s">
        <v>66</v>
      </c>
      <c r="G19" s="6" t="s">
        <v>56</v>
      </c>
      <c r="H19" s="6">
        <v>1335</v>
      </c>
      <c r="I19" s="6" t="s">
        <v>67</v>
      </c>
      <c r="J19" s="6" t="s">
        <v>16</v>
      </c>
      <c r="K19" s="6">
        <v>11</v>
      </c>
      <c r="L19" s="7">
        <v>5400000</v>
      </c>
    </row>
    <row r="20" spans="2:12" x14ac:dyDescent="0.2">
      <c r="B20" s="5">
        <v>15</v>
      </c>
      <c r="C20" s="6">
        <v>339</v>
      </c>
      <c r="D20" s="6" t="s">
        <v>68</v>
      </c>
      <c r="E20" s="6" t="s">
        <v>69</v>
      </c>
      <c r="F20" s="6" t="s">
        <v>36</v>
      </c>
      <c r="G20" s="6" t="s">
        <v>70</v>
      </c>
      <c r="H20" s="6">
        <v>1354</v>
      </c>
      <c r="I20" s="6" t="s">
        <v>21</v>
      </c>
      <c r="J20" s="6" t="s">
        <v>22</v>
      </c>
      <c r="K20" s="6">
        <v>11</v>
      </c>
      <c r="L20" s="7">
        <v>7800000</v>
      </c>
    </row>
    <row r="21" spans="2:12" x14ac:dyDescent="0.2">
      <c r="B21" s="5">
        <v>16</v>
      </c>
      <c r="C21" s="6">
        <v>411</v>
      </c>
      <c r="D21" s="6" t="s">
        <v>71</v>
      </c>
      <c r="E21" s="6" t="s">
        <v>72</v>
      </c>
      <c r="F21" s="6" t="s">
        <v>73</v>
      </c>
      <c r="G21" s="6" t="s">
        <v>74</v>
      </c>
      <c r="H21" s="6">
        <v>1351</v>
      </c>
      <c r="I21" s="6" t="s">
        <v>27</v>
      </c>
      <c r="J21" s="6" t="s">
        <v>16</v>
      </c>
      <c r="K21" s="6">
        <v>14</v>
      </c>
      <c r="L21" s="7">
        <v>6400000</v>
      </c>
    </row>
    <row r="22" spans="2:12" x14ac:dyDescent="0.2">
      <c r="B22" s="5">
        <v>17</v>
      </c>
      <c r="C22" s="6">
        <v>770</v>
      </c>
      <c r="D22" s="6" t="s">
        <v>75</v>
      </c>
      <c r="E22" s="6" t="s">
        <v>76</v>
      </c>
      <c r="F22" s="6" t="s">
        <v>77</v>
      </c>
      <c r="G22" s="6" t="s">
        <v>42</v>
      </c>
      <c r="H22" s="6">
        <v>1345</v>
      </c>
      <c r="I22" s="6" t="s">
        <v>21</v>
      </c>
      <c r="J22" s="6" t="s">
        <v>22</v>
      </c>
      <c r="K22" s="6">
        <v>13</v>
      </c>
      <c r="L22" s="7">
        <v>6500000</v>
      </c>
    </row>
    <row r="23" spans="2:12" x14ac:dyDescent="0.2">
      <c r="B23" s="5">
        <v>18</v>
      </c>
      <c r="C23" s="6">
        <v>534</v>
      </c>
      <c r="D23" s="6" t="s">
        <v>78</v>
      </c>
      <c r="E23" s="6" t="s">
        <v>79</v>
      </c>
      <c r="F23" s="6" t="s">
        <v>54</v>
      </c>
      <c r="G23" s="6" t="s">
        <v>80</v>
      </c>
      <c r="H23" s="6">
        <v>1351</v>
      </c>
      <c r="I23" s="6" t="s">
        <v>53</v>
      </c>
      <c r="J23" s="6" t="s">
        <v>22</v>
      </c>
      <c r="K23" s="6">
        <v>14</v>
      </c>
      <c r="L23" s="7">
        <v>6200000</v>
      </c>
    </row>
    <row r="24" spans="2:12" x14ac:dyDescent="0.2">
      <c r="B24" s="5">
        <v>19</v>
      </c>
      <c r="C24" s="6">
        <v>876</v>
      </c>
      <c r="D24" s="6" t="s">
        <v>17</v>
      </c>
      <c r="E24" s="6" t="s">
        <v>81</v>
      </c>
      <c r="F24" s="6" t="s">
        <v>82</v>
      </c>
      <c r="G24" s="6" t="s">
        <v>83</v>
      </c>
      <c r="H24" s="6">
        <v>1329</v>
      </c>
      <c r="I24" s="6" t="s">
        <v>53</v>
      </c>
      <c r="J24" s="6" t="s">
        <v>16</v>
      </c>
      <c r="K24" s="6">
        <v>13</v>
      </c>
      <c r="L24" s="7">
        <v>500000</v>
      </c>
    </row>
    <row r="25" spans="2:12" x14ac:dyDescent="0.2">
      <c r="B25" s="5">
        <v>20</v>
      </c>
      <c r="C25" s="6">
        <v>190</v>
      </c>
      <c r="D25" s="6" t="s">
        <v>32</v>
      </c>
      <c r="E25" s="6" t="s">
        <v>84</v>
      </c>
      <c r="F25" s="6" t="s">
        <v>85</v>
      </c>
      <c r="G25" s="6" t="s">
        <v>86</v>
      </c>
      <c r="H25" s="6">
        <v>1354</v>
      </c>
      <c r="I25" s="6" t="s">
        <v>21</v>
      </c>
      <c r="J25" s="6" t="s">
        <v>22</v>
      </c>
      <c r="K25" s="6">
        <v>12</v>
      </c>
      <c r="L25" s="7">
        <v>9600000</v>
      </c>
    </row>
    <row r="26" spans="2:12" x14ac:dyDescent="0.2">
      <c r="B26" s="5">
        <v>21</v>
      </c>
      <c r="C26" s="6">
        <v>342</v>
      </c>
      <c r="D26" s="6" t="s">
        <v>87</v>
      </c>
      <c r="E26" s="6" t="s">
        <v>88</v>
      </c>
      <c r="F26" s="6" t="s">
        <v>89</v>
      </c>
      <c r="G26" s="6" t="s">
        <v>90</v>
      </c>
      <c r="H26" s="6">
        <v>1331</v>
      </c>
      <c r="I26" s="6" t="s">
        <v>67</v>
      </c>
      <c r="J26" s="6" t="s">
        <v>16</v>
      </c>
      <c r="K26" s="6">
        <v>12</v>
      </c>
      <c r="L26" s="7">
        <v>2700000</v>
      </c>
    </row>
    <row r="27" spans="2:12" x14ac:dyDescent="0.2">
      <c r="B27" s="5">
        <v>22</v>
      </c>
      <c r="C27" s="6">
        <v>546</v>
      </c>
      <c r="D27" s="6" t="s">
        <v>91</v>
      </c>
      <c r="E27" s="6" t="s">
        <v>92</v>
      </c>
      <c r="F27" s="6" t="s">
        <v>41</v>
      </c>
      <c r="G27" s="6" t="s">
        <v>56</v>
      </c>
      <c r="H27" s="6">
        <v>1339</v>
      </c>
      <c r="I27" s="6" t="s">
        <v>53</v>
      </c>
      <c r="J27" s="6" t="s">
        <v>16</v>
      </c>
      <c r="K27" s="6">
        <v>12</v>
      </c>
      <c r="L27" s="7">
        <v>5800000</v>
      </c>
    </row>
    <row r="28" spans="2:12" x14ac:dyDescent="0.2">
      <c r="B28" s="5">
        <v>23</v>
      </c>
      <c r="C28" s="6">
        <v>767</v>
      </c>
      <c r="D28" s="6" t="s">
        <v>93</v>
      </c>
      <c r="E28" s="6" t="s">
        <v>94</v>
      </c>
      <c r="F28" s="6" t="s">
        <v>54</v>
      </c>
      <c r="G28" s="6" t="s">
        <v>90</v>
      </c>
      <c r="H28" s="6">
        <v>1332</v>
      </c>
      <c r="I28" s="6" t="s">
        <v>21</v>
      </c>
      <c r="J28" s="6" t="s">
        <v>16</v>
      </c>
      <c r="K28" s="6">
        <v>14</v>
      </c>
      <c r="L28" s="7">
        <v>9100000</v>
      </c>
    </row>
    <row r="29" spans="2:12" x14ac:dyDescent="0.2">
      <c r="B29" s="5">
        <v>24</v>
      </c>
      <c r="C29" s="6">
        <v>987</v>
      </c>
      <c r="D29" s="6" t="s">
        <v>95</v>
      </c>
      <c r="E29" s="6" t="s">
        <v>96</v>
      </c>
      <c r="F29" s="6" t="s">
        <v>32</v>
      </c>
      <c r="G29" s="6" t="s">
        <v>56</v>
      </c>
      <c r="H29" s="6">
        <v>1357</v>
      </c>
      <c r="I29" s="6" t="s">
        <v>21</v>
      </c>
      <c r="J29" s="6" t="s">
        <v>16</v>
      </c>
      <c r="K29" s="6">
        <v>12</v>
      </c>
      <c r="L29" s="7">
        <v>9400000</v>
      </c>
    </row>
    <row r="30" spans="2:12" x14ac:dyDescent="0.2">
      <c r="B30" s="5">
        <v>25</v>
      </c>
      <c r="C30" s="6">
        <v>403</v>
      </c>
      <c r="D30" s="6" t="s">
        <v>97</v>
      </c>
      <c r="E30" s="6" t="s">
        <v>98</v>
      </c>
      <c r="F30" s="6" t="s">
        <v>32</v>
      </c>
      <c r="G30" s="6" t="s">
        <v>26</v>
      </c>
      <c r="H30" s="6">
        <v>1340</v>
      </c>
      <c r="I30" s="6" t="s">
        <v>53</v>
      </c>
      <c r="J30" s="6" t="s">
        <v>22</v>
      </c>
      <c r="K30" s="6">
        <v>11</v>
      </c>
      <c r="L30" s="7">
        <v>8100000</v>
      </c>
    </row>
    <row r="31" spans="2:12" x14ac:dyDescent="0.2">
      <c r="B31" s="5">
        <v>26</v>
      </c>
      <c r="C31" s="6">
        <v>302</v>
      </c>
      <c r="D31" s="6" t="s">
        <v>47</v>
      </c>
      <c r="E31" s="6" t="s">
        <v>99</v>
      </c>
      <c r="F31" s="6" t="s">
        <v>100</v>
      </c>
      <c r="G31" s="6" t="s">
        <v>60</v>
      </c>
      <c r="H31" s="6">
        <v>1342</v>
      </c>
      <c r="I31" s="6" t="s">
        <v>27</v>
      </c>
      <c r="J31" s="6" t="s">
        <v>16</v>
      </c>
      <c r="K31" s="6">
        <v>13</v>
      </c>
      <c r="L31" s="7">
        <v>2100000</v>
      </c>
    </row>
    <row r="32" spans="2:12" x14ac:dyDescent="0.2">
      <c r="B32" s="5">
        <v>27</v>
      </c>
      <c r="C32" s="6">
        <v>551</v>
      </c>
      <c r="D32" s="6" t="s">
        <v>91</v>
      </c>
      <c r="E32" s="6" t="s">
        <v>101</v>
      </c>
      <c r="F32" s="6" t="s">
        <v>102</v>
      </c>
      <c r="G32" s="6" t="s">
        <v>26</v>
      </c>
      <c r="H32" s="6">
        <v>1331</v>
      </c>
      <c r="I32" s="6" t="s">
        <v>21</v>
      </c>
      <c r="J32" s="6" t="s">
        <v>22</v>
      </c>
      <c r="K32" s="6">
        <v>14</v>
      </c>
      <c r="L32" s="7">
        <v>4200000</v>
      </c>
    </row>
    <row r="33" spans="2:12" x14ac:dyDescent="0.2">
      <c r="B33" s="5">
        <v>28</v>
      </c>
      <c r="C33" s="6">
        <v>447</v>
      </c>
      <c r="D33" s="6" t="s">
        <v>103</v>
      </c>
      <c r="E33" s="6" t="s">
        <v>104</v>
      </c>
      <c r="F33" s="6" t="s">
        <v>105</v>
      </c>
      <c r="G33" s="6" t="s">
        <v>35</v>
      </c>
      <c r="H33" s="6">
        <v>1341</v>
      </c>
      <c r="I33" s="6" t="s">
        <v>15</v>
      </c>
      <c r="J33" s="6" t="s">
        <v>22</v>
      </c>
      <c r="K33" s="6">
        <v>13</v>
      </c>
      <c r="L33" s="7">
        <v>8000000</v>
      </c>
    </row>
    <row r="34" spans="2:12" x14ac:dyDescent="0.2">
      <c r="B34" s="5">
        <v>29</v>
      </c>
      <c r="C34" s="6">
        <v>778</v>
      </c>
      <c r="D34" s="6" t="s">
        <v>106</v>
      </c>
      <c r="E34" s="6" t="s">
        <v>107</v>
      </c>
      <c r="F34" s="6" t="s">
        <v>32</v>
      </c>
      <c r="G34" s="6" t="s">
        <v>74</v>
      </c>
      <c r="H34" s="6">
        <v>1339</v>
      </c>
      <c r="I34" s="6" t="s">
        <v>27</v>
      </c>
      <c r="J34" s="6" t="s">
        <v>16</v>
      </c>
      <c r="K34" s="6">
        <v>15</v>
      </c>
      <c r="L34" s="7">
        <v>5100000</v>
      </c>
    </row>
    <row r="35" spans="2:12" x14ac:dyDescent="0.2">
      <c r="B35" s="5">
        <v>30</v>
      </c>
      <c r="C35" s="6">
        <v>114</v>
      </c>
      <c r="D35" s="6" t="s">
        <v>108</v>
      </c>
      <c r="E35" s="6" t="s">
        <v>109</v>
      </c>
      <c r="F35" s="6" t="s">
        <v>110</v>
      </c>
      <c r="G35" s="6" t="s">
        <v>111</v>
      </c>
      <c r="H35" s="6">
        <v>1339</v>
      </c>
      <c r="I35" s="6" t="s">
        <v>27</v>
      </c>
      <c r="J35" s="6" t="s">
        <v>16</v>
      </c>
      <c r="K35" s="6">
        <v>15</v>
      </c>
      <c r="L35" s="7">
        <v>6300000</v>
      </c>
    </row>
    <row r="36" spans="2:12" x14ac:dyDescent="0.2">
      <c r="B36" s="5">
        <v>31</v>
      </c>
      <c r="C36" s="6">
        <v>555</v>
      </c>
      <c r="D36" s="6" t="s">
        <v>112</v>
      </c>
      <c r="E36" s="6" t="s">
        <v>113</v>
      </c>
      <c r="F36" s="6" t="s">
        <v>36</v>
      </c>
      <c r="G36" s="6" t="s">
        <v>60</v>
      </c>
      <c r="H36" s="6">
        <v>1333</v>
      </c>
      <c r="I36" s="6" t="s">
        <v>15</v>
      </c>
      <c r="J36" s="6" t="s">
        <v>16</v>
      </c>
      <c r="K36" s="6">
        <v>14</v>
      </c>
      <c r="L36" s="7">
        <v>1600000</v>
      </c>
    </row>
    <row r="37" spans="2:12" x14ac:dyDescent="0.2">
      <c r="B37" s="5">
        <v>32</v>
      </c>
      <c r="C37" s="6">
        <v>666</v>
      </c>
      <c r="D37" s="6" t="s">
        <v>114</v>
      </c>
      <c r="E37" s="6" t="s">
        <v>115</v>
      </c>
      <c r="F37" s="6" t="s">
        <v>116</v>
      </c>
      <c r="G37" s="6" t="s">
        <v>117</v>
      </c>
      <c r="H37" s="6">
        <v>1355</v>
      </c>
      <c r="I37" s="6" t="s">
        <v>15</v>
      </c>
      <c r="J37" s="6" t="s">
        <v>16</v>
      </c>
      <c r="K37" s="6">
        <v>14</v>
      </c>
      <c r="L37" s="7">
        <v>4500000</v>
      </c>
    </row>
    <row r="38" spans="2:12" x14ac:dyDescent="0.2">
      <c r="B38" s="5">
        <v>33</v>
      </c>
      <c r="C38" s="6">
        <v>822</v>
      </c>
      <c r="D38" s="6" t="s">
        <v>97</v>
      </c>
      <c r="E38" s="6" t="s">
        <v>118</v>
      </c>
      <c r="F38" s="6" t="s">
        <v>119</v>
      </c>
      <c r="G38" s="6" t="s">
        <v>56</v>
      </c>
      <c r="H38" s="6">
        <v>1329</v>
      </c>
      <c r="I38" s="6" t="s">
        <v>15</v>
      </c>
      <c r="J38" s="6" t="s">
        <v>22</v>
      </c>
      <c r="K38" s="6">
        <v>12</v>
      </c>
      <c r="L38" s="7">
        <v>4700000</v>
      </c>
    </row>
    <row r="39" spans="2:12" x14ac:dyDescent="0.2">
      <c r="B39" s="5">
        <v>34</v>
      </c>
      <c r="C39" s="6">
        <v>388</v>
      </c>
      <c r="D39" s="6" t="s">
        <v>120</v>
      </c>
      <c r="E39" s="6" t="s">
        <v>121</v>
      </c>
      <c r="F39" s="6" t="s">
        <v>122</v>
      </c>
      <c r="G39" s="6" t="s">
        <v>123</v>
      </c>
      <c r="H39" s="6">
        <v>1340</v>
      </c>
      <c r="I39" s="6" t="s">
        <v>21</v>
      </c>
      <c r="J39" s="6" t="s">
        <v>16</v>
      </c>
      <c r="K39" s="6">
        <v>14</v>
      </c>
      <c r="L39" s="7">
        <v>8600000</v>
      </c>
    </row>
    <row r="40" spans="2:12" x14ac:dyDescent="0.2">
      <c r="B40" s="5">
        <v>35</v>
      </c>
      <c r="C40" s="6">
        <v>933</v>
      </c>
      <c r="D40" s="6" t="s">
        <v>124</v>
      </c>
      <c r="E40" s="6" t="s">
        <v>125</v>
      </c>
      <c r="F40" s="6" t="s">
        <v>126</v>
      </c>
      <c r="G40" s="6" t="s">
        <v>127</v>
      </c>
      <c r="H40" s="6">
        <v>1354</v>
      </c>
      <c r="I40" s="6" t="s">
        <v>15</v>
      </c>
      <c r="J40" s="6" t="s">
        <v>22</v>
      </c>
      <c r="K40" s="6">
        <v>16</v>
      </c>
      <c r="L40" s="7">
        <v>2000000</v>
      </c>
    </row>
    <row r="41" spans="2:12" x14ac:dyDescent="0.2">
      <c r="B41" s="5">
        <v>36</v>
      </c>
      <c r="C41" s="6">
        <v>656</v>
      </c>
      <c r="D41" s="6" t="s">
        <v>128</v>
      </c>
      <c r="E41" s="6" t="s">
        <v>113</v>
      </c>
      <c r="F41" s="6" t="s">
        <v>129</v>
      </c>
      <c r="G41" s="6" t="s">
        <v>130</v>
      </c>
      <c r="H41" s="6">
        <v>1339</v>
      </c>
      <c r="I41" s="6" t="s">
        <v>53</v>
      </c>
      <c r="J41" s="6" t="s">
        <v>22</v>
      </c>
      <c r="K41" s="6">
        <v>12</v>
      </c>
      <c r="L41" s="7">
        <v>1100000</v>
      </c>
    </row>
    <row r="42" spans="2:12" x14ac:dyDescent="0.2">
      <c r="B42" s="5">
        <v>37</v>
      </c>
      <c r="C42" s="6">
        <v>441</v>
      </c>
      <c r="D42" s="6" t="s">
        <v>85</v>
      </c>
      <c r="E42" s="6" t="s">
        <v>131</v>
      </c>
      <c r="F42" s="6" t="s">
        <v>132</v>
      </c>
      <c r="G42" s="6" t="s">
        <v>117</v>
      </c>
      <c r="H42" s="6">
        <v>1332</v>
      </c>
      <c r="I42" s="6" t="s">
        <v>67</v>
      </c>
      <c r="J42" s="6" t="s">
        <v>16</v>
      </c>
      <c r="K42" s="6">
        <v>14</v>
      </c>
      <c r="L42" s="7">
        <v>4600000</v>
      </c>
    </row>
    <row r="43" spans="2:12" x14ac:dyDescent="0.2">
      <c r="B43" s="5">
        <v>38</v>
      </c>
      <c r="C43" s="6">
        <v>991</v>
      </c>
      <c r="D43" s="6" t="s">
        <v>133</v>
      </c>
      <c r="E43" s="6" t="s">
        <v>134</v>
      </c>
      <c r="F43" s="6" t="s">
        <v>28</v>
      </c>
      <c r="G43" s="6" t="s">
        <v>127</v>
      </c>
      <c r="H43" s="6">
        <v>1343</v>
      </c>
      <c r="I43" s="6" t="s">
        <v>21</v>
      </c>
      <c r="J43" s="6" t="s">
        <v>22</v>
      </c>
      <c r="K43" s="6">
        <v>14</v>
      </c>
      <c r="L43" s="7">
        <v>2500000</v>
      </c>
    </row>
    <row r="44" spans="2:12" x14ac:dyDescent="0.2">
      <c r="B44" s="5">
        <v>39</v>
      </c>
      <c r="C44" s="6">
        <v>454</v>
      </c>
      <c r="D44" s="6" t="s">
        <v>135</v>
      </c>
      <c r="E44" s="6" t="s">
        <v>136</v>
      </c>
      <c r="F44" s="6" t="s">
        <v>17</v>
      </c>
      <c r="G44" s="6" t="s">
        <v>56</v>
      </c>
      <c r="H44" s="6">
        <v>1335</v>
      </c>
      <c r="I44" s="6" t="s">
        <v>53</v>
      </c>
      <c r="J44" s="6" t="s">
        <v>16</v>
      </c>
      <c r="K44" s="6">
        <v>16</v>
      </c>
      <c r="L44" s="7">
        <v>2100000</v>
      </c>
    </row>
    <row r="45" spans="2:12" x14ac:dyDescent="0.2">
      <c r="B45" s="5">
        <v>40</v>
      </c>
      <c r="C45" s="6">
        <v>935</v>
      </c>
      <c r="D45" s="6" t="s">
        <v>137</v>
      </c>
      <c r="E45" s="6" t="s">
        <v>138</v>
      </c>
      <c r="F45" s="6" t="s">
        <v>139</v>
      </c>
      <c r="G45" s="6" t="s">
        <v>140</v>
      </c>
      <c r="H45" s="6">
        <v>1350</v>
      </c>
      <c r="I45" s="6" t="s">
        <v>15</v>
      </c>
      <c r="J45" s="6" t="s">
        <v>22</v>
      </c>
      <c r="K45" s="6">
        <v>14</v>
      </c>
      <c r="L45" s="7">
        <v>4900000</v>
      </c>
    </row>
    <row r="46" spans="2:12" x14ac:dyDescent="0.2">
      <c r="B46" s="5">
        <v>41</v>
      </c>
      <c r="C46" s="6">
        <v>366</v>
      </c>
      <c r="D46" s="6" t="s">
        <v>17</v>
      </c>
      <c r="E46" s="6" t="s">
        <v>141</v>
      </c>
      <c r="F46" s="6" t="s">
        <v>100</v>
      </c>
      <c r="G46" s="6" t="s">
        <v>142</v>
      </c>
      <c r="H46" s="6">
        <v>1354</v>
      </c>
      <c r="I46" s="6" t="s">
        <v>15</v>
      </c>
      <c r="J46" s="6" t="s">
        <v>22</v>
      </c>
      <c r="K46" s="6">
        <v>12</v>
      </c>
      <c r="L46" s="7">
        <v>9700000</v>
      </c>
    </row>
    <row r="47" spans="2:12" x14ac:dyDescent="0.2">
      <c r="B47" s="5">
        <v>42</v>
      </c>
      <c r="C47" s="6">
        <v>660</v>
      </c>
      <c r="D47" s="6" t="s">
        <v>143</v>
      </c>
      <c r="E47" s="6" t="s">
        <v>144</v>
      </c>
      <c r="F47" s="6" t="s">
        <v>145</v>
      </c>
      <c r="G47" s="6" t="s">
        <v>146</v>
      </c>
      <c r="H47" s="6">
        <v>1355</v>
      </c>
      <c r="I47" s="6" t="s">
        <v>15</v>
      </c>
      <c r="J47" s="6" t="s">
        <v>22</v>
      </c>
      <c r="K47" s="6">
        <v>11</v>
      </c>
      <c r="L47" s="7">
        <v>300000</v>
      </c>
    </row>
    <row r="48" spans="2:12" x14ac:dyDescent="0.2">
      <c r="B48" s="5">
        <v>43</v>
      </c>
      <c r="C48" s="6">
        <v>789</v>
      </c>
      <c r="D48" s="6" t="s">
        <v>17</v>
      </c>
      <c r="E48" s="6" t="s">
        <v>147</v>
      </c>
      <c r="F48" s="6" t="s">
        <v>148</v>
      </c>
      <c r="G48" s="6" t="s">
        <v>149</v>
      </c>
      <c r="H48" s="6">
        <v>1353</v>
      </c>
      <c r="I48" s="6" t="s">
        <v>27</v>
      </c>
      <c r="J48" s="6" t="s">
        <v>16</v>
      </c>
      <c r="K48" s="6">
        <v>12</v>
      </c>
      <c r="L48" s="7">
        <v>9000000</v>
      </c>
    </row>
    <row r="49" spans="2:12" x14ac:dyDescent="0.2">
      <c r="B49" s="5">
        <v>44</v>
      </c>
      <c r="C49" s="6">
        <v>321</v>
      </c>
      <c r="D49" s="6" t="s">
        <v>150</v>
      </c>
      <c r="E49" s="6" t="s">
        <v>151</v>
      </c>
      <c r="F49" s="6" t="s">
        <v>152</v>
      </c>
      <c r="G49" s="6" t="s">
        <v>56</v>
      </c>
      <c r="H49" s="6">
        <v>1349</v>
      </c>
      <c r="I49" s="6" t="s">
        <v>53</v>
      </c>
      <c r="J49" s="6" t="s">
        <v>16</v>
      </c>
      <c r="K49" s="6">
        <v>13</v>
      </c>
      <c r="L49" s="7">
        <v>7000000</v>
      </c>
    </row>
    <row r="50" spans="2:12" x14ac:dyDescent="0.2">
      <c r="B50" s="5">
        <v>45</v>
      </c>
      <c r="C50" s="6">
        <v>116</v>
      </c>
      <c r="D50" s="6" t="s">
        <v>91</v>
      </c>
      <c r="E50" s="6" t="s">
        <v>153</v>
      </c>
      <c r="F50" s="6" t="s">
        <v>154</v>
      </c>
      <c r="G50" s="6" t="s">
        <v>26</v>
      </c>
      <c r="H50" s="6">
        <v>1358</v>
      </c>
      <c r="I50" s="6" t="s">
        <v>21</v>
      </c>
      <c r="J50" s="6" t="s">
        <v>16</v>
      </c>
      <c r="K50" s="6">
        <v>17</v>
      </c>
      <c r="L50" s="7">
        <v>5400000</v>
      </c>
    </row>
    <row r="51" spans="2:12" x14ac:dyDescent="0.2">
      <c r="B51" s="5">
        <v>46</v>
      </c>
      <c r="C51" s="6">
        <v>678</v>
      </c>
      <c r="D51" s="6" t="s">
        <v>73</v>
      </c>
      <c r="E51" s="6" t="s">
        <v>155</v>
      </c>
      <c r="F51" s="6" t="s">
        <v>156</v>
      </c>
      <c r="G51" s="6" t="s">
        <v>46</v>
      </c>
      <c r="H51" s="6">
        <v>1360</v>
      </c>
      <c r="I51" s="6" t="s">
        <v>15</v>
      </c>
      <c r="J51" s="6" t="s">
        <v>16</v>
      </c>
      <c r="K51" s="6">
        <v>13</v>
      </c>
      <c r="L51" s="7">
        <v>8500000</v>
      </c>
    </row>
    <row r="52" spans="2:12" x14ac:dyDescent="0.2">
      <c r="B52" s="5">
        <v>47</v>
      </c>
      <c r="C52" s="6">
        <v>435</v>
      </c>
      <c r="D52" s="6" t="s">
        <v>157</v>
      </c>
      <c r="E52" s="6" t="s">
        <v>158</v>
      </c>
      <c r="F52" s="6" t="s">
        <v>159</v>
      </c>
      <c r="G52" s="6" t="s">
        <v>160</v>
      </c>
      <c r="H52" s="6">
        <v>1356</v>
      </c>
      <c r="I52" s="6" t="s">
        <v>53</v>
      </c>
      <c r="J52" s="6" t="s">
        <v>22</v>
      </c>
      <c r="K52" s="6">
        <v>12</v>
      </c>
      <c r="L52" s="7">
        <v>4400000</v>
      </c>
    </row>
    <row r="53" spans="2:12" x14ac:dyDescent="0.2">
      <c r="B53" s="5">
        <v>48</v>
      </c>
      <c r="C53" s="6">
        <v>459</v>
      </c>
      <c r="D53" s="6" t="s">
        <v>161</v>
      </c>
      <c r="E53" s="6" t="s">
        <v>162</v>
      </c>
      <c r="F53" s="6" t="s">
        <v>89</v>
      </c>
      <c r="G53" s="6" t="s">
        <v>111</v>
      </c>
      <c r="H53" s="6">
        <v>1331</v>
      </c>
      <c r="I53" s="6" t="s">
        <v>21</v>
      </c>
      <c r="J53" s="6" t="s">
        <v>16</v>
      </c>
      <c r="K53" s="6">
        <v>13</v>
      </c>
      <c r="L53" s="7">
        <v>3700000</v>
      </c>
    </row>
    <row r="54" spans="2:12" x14ac:dyDescent="0.2">
      <c r="B54" s="5">
        <v>49</v>
      </c>
      <c r="C54" s="6">
        <v>235</v>
      </c>
      <c r="D54" s="6" t="s">
        <v>114</v>
      </c>
      <c r="E54" s="6" t="s">
        <v>163</v>
      </c>
      <c r="F54" s="6" t="s">
        <v>47</v>
      </c>
      <c r="G54" s="6" t="s">
        <v>164</v>
      </c>
      <c r="H54" s="6">
        <v>1335</v>
      </c>
      <c r="I54" s="6" t="s">
        <v>67</v>
      </c>
      <c r="J54" s="6" t="s">
        <v>22</v>
      </c>
      <c r="K54" s="6">
        <v>10</v>
      </c>
      <c r="L54" s="7">
        <v>2400000</v>
      </c>
    </row>
    <row r="55" spans="2:12" ht="15" thickBot="1" x14ac:dyDescent="0.25">
      <c r="B55" s="8">
        <v>50</v>
      </c>
      <c r="C55" s="9">
        <v>375</v>
      </c>
      <c r="D55" s="9" t="s">
        <v>91</v>
      </c>
      <c r="E55" s="9" t="s">
        <v>165</v>
      </c>
      <c r="F55" s="9" t="s">
        <v>17</v>
      </c>
      <c r="G55" s="9" t="s">
        <v>166</v>
      </c>
      <c r="H55" s="9">
        <v>1348</v>
      </c>
      <c r="I55" s="9" t="s">
        <v>21</v>
      </c>
      <c r="J55" s="9" t="s">
        <v>16</v>
      </c>
      <c r="K55" s="9">
        <v>13</v>
      </c>
      <c r="L55" s="10">
        <v>4500000</v>
      </c>
    </row>
  </sheetData>
  <conditionalFormatting sqref="B6:L55">
    <cfRule type="expression" dxfId="20" priority="1">
      <formula>$I6=$F$3</formula>
    </cfRule>
  </conditionalFormatting>
  <dataValidations count="3">
    <dataValidation type="list" allowBlank="1" showInputMessage="1" showErrorMessage="1" sqref="I6:I55">
      <formula1>"دیپلم,فوق دیپلم,لیسانس,فوق لیسانس,دکترا"</formula1>
    </dataValidation>
    <dataValidation type="list" allowBlank="1" showInputMessage="1" showErrorMessage="1" sqref="J2">
      <formula1>List_madarek_tahsili</formula1>
    </dataValidation>
    <dataValidation type="list" allowBlank="1" showInputMessage="1" showErrorMessage="1" sqref="F3">
      <formula1>$P$2:$P$7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D2:P10"/>
  <sheetViews>
    <sheetView showGridLines="0" zoomScaleNormal="100" workbookViewId="0">
      <selection activeCell="Q6" sqref="Q6"/>
    </sheetView>
  </sheetViews>
  <sheetFormatPr defaultRowHeight="14.25" x14ac:dyDescent="0.2"/>
  <cols>
    <col min="1" max="3" width="1.625" customWidth="1"/>
    <col min="4" max="4" width="12.375" bestFit="1" customWidth="1"/>
    <col min="5" max="5" width="5.875" customWidth="1"/>
    <col min="6" max="6" width="14.125" customWidth="1"/>
    <col min="8" max="8" width="12.375" bestFit="1" customWidth="1"/>
    <col min="10" max="10" width="20" customWidth="1"/>
    <col min="11" max="11" width="2.25" customWidth="1"/>
    <col min="13" max="13" width="4.75" customWidth="1"/>
    <col min="14" max="14" width="15.5" customWidth="1"/>
  </cols>
  <sheetData>
    <row r="2" spans="4:16" ht="15" thickBot="1" x14ac:dyDescent="0.25"/>
    <row r="3" spans="4:16" ht="23.25" thickBot="1" x14ac:dyDescent="0.25">
      <c r="L3" s="64" t="s">
        <v>217</v>
      </c>
      <c r="M3" s="65"/>
      <c r="N3" s="65"/>
      <c r="O3" s="65"/>
      <c r="P3" s="66"/>
    </row>
    <row r="4" spans="4:16" ht="22.5" x14ac:dyDescent="0.2">
      <c r="D4" s="16" t="s">
        <v>7</v>
      </c>
      <c r="E4" s="17" t="s">
        <v>172</v>
      </c>
      <c r="H4" s="16" t="s">
        <v>7</v>
      </c>
      <c r="I4" s="17" t="s">
        <v>172</v>
      </c>
      <c r="L4" s="67"/>
      <c r="M4" s="60" t="s">
        <v>216</v>
      </c>
      <c r="N4" s="61"/>
      <c r="O4" s="61"/>
      <c r="P4" s="68"/>
    </row>
    <row r="5" spans="4:16" ht="22.5" x14ac:dyDescent="0.2">
      <c r="D5" s="18" t="s">
        <v>21</v>
      </c>
      <c r="E5" s="19">
        <f>COUNTIF('Example_2 (SOLVED)'!I:I,Example_3!D5)</f>
        <v>16</v>
      </c>
      <c r="F5">
        <f>E5</f>
        <v>16</v>
      </c>
      <c r="H5" s="18" t="s">
        <v>21</v>
      </c>
      <c r="I5" s="19">
        <f>E5</f>
        <v>16</v>
      </c>
      <c r="J5">
        <f>I5</f>
        <v>16</v>
      </c>
      <c r="L5" s="67"/>
      <c r="M5" s="63">
        <v>15</v>
      </c>
      <c r="N5" s="71">
        <f>M5</f>
        <v>15</v>
      </c>
      <c r="O5" s="61"/>
      <c r="P5" s="68"/>
    </row>
    <row r="6" spans="4:16" ht="22.5" x14ac:dyDescent="0.2">
      <c r="D6" s="18" t="s">
        <v>15</v>
      </c>
      <c r="E6" s="19">
        <f>COUNTIF('Example_2 (SOLVED)'!I:I,Example_3!D6)</f>
        <v>13</v>
      </c>
      <c r="F6">
        <f t="shared" ref="F6:F9" si="0">E6</f>
        <v>13</v>
      </c>
      <c r="H6" s="18" t="s">
        <v>15</v>
      </c>
      <c r="I6" s="19">
        <f t="shared" ref="I6:I9" si="1">E6</f>
        <v>13</v>
      </c>
      <c r="J6">
        <f t="shared" ref="J6:J9" si="2">I6</f>
        <v>13</v>
      </c>
      <c r="L6" s="67"/>
      <c r="M6" s="60">
        <v>13</v>
      </c>
      <c r="N6" s="72">
        <f t="shared" ref="N6:N8" si="3">M6</f>
        <v>13</v>
      </c>
      <c r="O6" s="61"/>
      <c r="P6" s="68"/>
    </row>
    <row r="7" spans="4:16" ht="22.5" x14ac:dyDescent="0.2">
      <c r="D7" s="18" t="s">
        <v>53</v>
      </c>
      <c r="E7" s="19">
        <f>COUNTIF('Example_2 (SOLVED)'!I:I,Example_3!D7)</f>
        <v>9</v>
      </c>
      <c r="F7">
        <f t="shared" si="0"/>
        <v>9</v>
      </c>
      <c r="H7" s="18" t="s">
        <v>53</v>
      </c>
      <c r="I7" s="19">
        <f t="shared" si="1"/>
        <v>9</v>
      </c>
      <c r="J7">
        <f t="shared" si="2"/>
        <v>9</v>
      </c>
      <c r="L7" s="67"/>
      <c r="M7" s="60">
        <v>13</v>
      </c>
      <c r="N7" s="72">
        <f t="shared" si="3"/>
        <v>13</v>
      </c>
      <c r="O7" s="61"/>
      <c r="P7" s="68"/>
    </row>
    <row r="8" spans="4:16" ht="23.25" thickBot="1" x14ac:dyDescent="0.25">
      <c r="D8" s="18" t="s">
        <v>27</v>
      </c>
      <c r="E8" s="19">
        <f>COUNTIF('Example_2 (SOLVED)'!I:I,Example_3!D8)</f>
        <v>8</v>
      </c>
      <c r="F8">
        <f t="shared" si="0"/>
        <v>8</v>
      </c>
      <c r="H8" s="18" t="s">
        <v>27</v>
      </c>
      <c r="I8" s="19">
        <f t="shared" si="1"/>
        <v>8</v>
      </c>
      <c r="J8">
        <f t="shared" si="2"/>
        <v>8</v>
      </c>
      <c r="L8" s="67"/>
      <c r="M8" s="62">
        <v>18</v>
      </c>
      <c r="N8" s="73">
        <f t="shared" si="3"/>
        <v>18</v>
      </c>
      <c r="O8" s="61"/>
      <c r="P8" s="68"/>
    </row>
    <row r="9" spans="4:16" ht="22.5" x14ac:dyDescent="0.2">
      <c r="D9" s="18" t="s">
        <v>67</v>
      </c>
      <c r="E9" s="19">
        <f>COUNTIF('Example_2 (SOLVED)'!I:I,Example_3!D9)</f>
        <v>4</v>
      </c>
      <c r="F9">
        <f t="shared" si="0"/>
        <v>4</v>
      </c>
      <c r="H9" s="18" t="s">
        <v>67</v>
      </c>
      <c r="I9" s="19">
        <f t="shared" si="1"/>
        <v>4</v>
      </c>
      <c r="J9">
        <f t="shared" si="2"/>
        <v>4</v>
      </c>
      <c r="L9" s="67"/>
      <c r="M9" s="61"/>
      <c r="N9" s="61"/>
      <c r="O9" s="61"/>
      <c r="P9" s="68"/>
    </row>
    <row r="10" spans="4:16" ht="15" thickBot="1" x14ac:dyDescent="0.25">
      <c r="L10" s="69"/>
      <c r="M10" s="44"/>
      <c r="N10" s="44"/>
      <c r="O10" s="44"/>
      <c r="P10" s="70"/>
    </row>
  </sheetData>
  <conditionalFormatting sqref="F5:F9">
    <cfRule type="dataBar" priority="4">
      <dataBar showValue="0">
        <cfvo type="min"/>
        <cfvo type="max"/>
        <color rgb="FF7030A0"/>
      </dataBar>
      <extLst>
        <ext xmlns:x14="http://schemas.microsoft.com/office/spreadsheetml/2009/9/main" uri="{B025F937-C7B1-47D3-B67F-A62EFF666E3E}">
          <x14:id>{0AB388E3-9285-4727-B9B7-D28CABC592EC}</x14:id>
        </ext>
      </extLst>
    </cfRule>
  </conditionalFormatting>
  <conditionalFormatting sqref="J5:K9">
    <cfRule type="dataBar" priority="3">
      <dataBar showValue="0">
        <cfvo type="min"/>
        <cfvo type="max"/>
        <color rgb="FF7030A0"/>
      </dataBar>
      <extLst>
        <ext xmlns:x14="http://schemas.microsoft.com/office/spreadsheetml/2009/9/main" uri="{B025F937-C7B1-47D3-B67F-A62EFF666E3E}">
          <x14:id>{71DF727F-B9AA-4EEB-87FF-C282E8924921}</x14:id>
        </ext>
      </extLst>
    </cfRule>
  </conditionalFormatting>
  <conditionalFormatting sqref="N5:N8">
    <cfRule type="dataBar" priority="1">
      <dataBar showValue="0">
        <cfvo type="num" val="0"/>
        <cfvo type="num" val="20"/>
        <color theme="9" tint="-0.249977111117893"/>
      </dataBar>
      <extLst>
        <ext xmlns:x14="http://schemas.microsoft.com/office/spreadsheetml/2009/9/main" uri="{B025F937-C7B1-47D3-B67F-A62EFF666E3E}">
          <x14:id>{67A137F5-24C1-41FB-BF5B-62808DB387F9}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AB388E3-9285-4727-B9B7-D28CABC592EC}">
            <x14:dataBar minLength="0" maxLength="100" gradient="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F5:F9</xm:sqref>
        </x14:conditionalFormatting>
        <x14:conditionalFormatting xmlns:xm="http://schemas.microsoft.com/office/excel/2006/main">
          <x14:cfRule type="dataBar" id="{71DF727F-B9AA-4EEB-87FF-C282E8924921}">
            <x14:dataBar minLength="0" maxLength="100" gradient="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J5:K9</xm:sqref>
        </x14:conditionalFormatting>
        <x14:conditionalFormatting xmlns:xm="http://schemas.microsoft.com/office/excel/2006/main">
          <x14:cfRule type="dataBar" id="{67A137F5-24C1-41FB-BF5B-62808DB387F9}">
            <x14:dataBar minLength="0" maxLength="100" direction="leftToRight">
              <x14:cfvo type="num">
                <xm:f>0</xm:f>
              </x14:cfvo>
              <x14:cfvo type="num">
                <xm:f>20</xm:f>
              </x14:cfvo>
              <x14:negativeFillColor rgb="FFFF0000"/>
              <x14:axisColor rgb="FF000000"/>
            </x14:dataBar>
          </x14:cfRule>
          <xm:sqref>N5:N8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showGridLines="0" workbookViewId="0">
      <selection activeCell="H6" sqref="H6"/>
    </sheetView>
  </sheetViews>
  <sheetFormatPr defaultRowHeight="14.25" x14ac:dyDescent="0.2"/>
  <cols>
    <col min="4" max="4" width="11.625" bestFit="1" customWidth="1"/>
    <col min="5" max="5" width="12" bestFit="1" customWidth="1"/>
    <col min="6" max="6" width="12.375" bestFit="1" customWidth="1"/>
    <col min="7" max="7" width="12" bestFit="1" customWidth="1"/>
    <col min="8" max="8" width="12.25" bestFit="1" customWidth="1"/>
    <col min="9" max="9" width="11.75" bestFit="1" customWidth="1"/>
    <col min="10" max="10" width="12.375" bestFit="1" customWidth="1"/>
  </cols>
  <sheetData>
    <row r="2" spans="2:12" ht="22.5" x14ac:dyDescent="0.2">
      <c r="B2" s="20"/>
      <c r="C2" s="20"/>
      <c r="D2" s="20"/>
      <c r="E2" s="20"/>
      <c r="F2" s="21" t="s">
        <v>173</v>
      </c>
      <c r="G2" s="21" t="s">
        <v>174</v>
      </c>
      <c r="H2" s="21" t="s">
        <v>175</v>
      </c>
      <c r="I2" s="20"/>
      <c r="J2" s="20"/>
      <c r="K2" s="20"/>
      <c r="L2" s="20"/>
    </row>
    <row r="3" spans="2:12" ht="22.5" x14ac:dyDescent="0.2">
      <c r="B3" s="20"/>
      <c r="C3" s="20"/>
      <c r="D3" s="20"/>
      <c r="E3" s="20"/>
      <c r="F3" s="23" t="s">
        <v>187</v>
      </c>
      <c r="G3" s="23" t="s">
        <v>179</v>
      </c>
      <c r="H3" s="23">
        <f>INDEX(D7:J12,MATCH(F3,C7:C12,0),MATCH(G3,D6:J6,0))</f>
        <v>14964000</v>
      </c>
      <c r="I3" s="20"/>
      <c r="J3" s="20"/>
      <c r="K3" s="20"/>
      <c r="L3" s="20"/>
    </row>
    <row r="4" spans="2:12" ht="22.5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2" ht="22.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2" ht="22.5" x14ac:dyDescent="0.2">
      <c r="B6" s="20"/>
      <c r="C6" s="23"/>
      <c r="D6" s="24" t="s">
        <v>177</v>
      </c>
      <c r="E6" s="24" t="s">
        <v>178</v>
      </c>
      <c r="F6" s="24" t="s">
        <v>179</v>
      </c>
      <c r="G6" s="24" t="s">
        <v>180</v>
      </c>
      <c r="H6" s="24" t="s">
        <v>181</v>
      </c>
      <c r="I6" s="24" t="s">
        <v>182</v>
      </c>
      <c r="J6" s="24" t="s">
        <v>183</v>
      </c>
      <c r="K6" s="20"/>
      <c r="L6" s="20"/>
    </row>
    <row r="7" spans="2:12" ht="22.5" x14ac:dyDescent="0.2">
      <c r="B7" s="20"/>
      <c r="C7" s="24" t="s">
        <v>184</v>
      </c>
      <c r="D7" s="25">
        <v>388400</v>
      </c>
      <c r="E7" s="25">
        <v>1570600</v>
      </c>
      <c r="F7" s="25">
        <v>4213416</v>
      </c>
      <c r="G7" s="25">
        <v>2965675</v>
      </c>
      <c r="H7" s="25">
        <v>3306600</v>
      </c>
      <c r="I7" s="25">
        <v>14201178</v>
      </c>
      <c r="J7" s="25">
        <v>13485696</v>
      </c>
      <c r="K7" s="20"/>
      <c r="L7" s="20"/>
    </row>
    <row r="8" spans="2:12" ht="22.5" x14ac:dyDescent="0.2">
      <c r="B8" s="20"/>
      <c r="C8" s="24" t="s">
        <v>185</v>
      </c>
      <c r="D8" s="25">
        <v>7174355</v>
      </c>
      <c r="E8" s="25">
        <v>15320601</v>
      </c>
      <c r="F8" s="25">
        <v>13344270</v>
      </c>
      <c r="G8" s="25">
        <v>8637651</v>
      </c>
      <c r="H8" s="25">
        <v>7989696</v>
      </c>
      <c r="I8" s="25">
        <v>7185420</v>
      </c>
      <c r="J8" s="25">
        <v>4060278</v>
      </c>
      <c r="K8" s="20"/>
      <c r="L8" s="20"/>
    </row>
    <row r="9" spans="2:12" ht="22.5" x14ac:dyDescent="0.2">
      <c r="B9" s="20"/>
      <c r="C9" s="24" t="s">
        <v>176</v>
      </c>
      <c r="D9" s="25">
        <v>8249344</v>
      </c>
      <c r="E9" s="25">
        <v>4068318</v>
      </c>
      <c r="F9" s="25">
        <v>9260316</v>
      </c>
      <c r="G9" s="25">
        <v>6456560</v>
      </c>
      <c r="H9" s="25">
        <v>21493120</v>
      </c>
      <c r="I9" s="25">
        <v>2440401</v>
      </c>
      <c r="J9" s="25">
        <v>8127880</v>
      </c>
      <c r="K9" s="20"/>
      <c r="L9" s="20"/>
    </row>
    <row r="10" spans="2:12" ht="22.5" x14ac:dyDescent="0.2">
      <c r="B10" s="20"/>
      <c r="C10" s="24" t="s">
        <v>186</v>
      </c>
      <c r="D10" s="25">
        <v>6860486</v>
      </c>
      <c r="E10" s="25">
        <v>4151845</v>
      </c>
      <c r="F10" s="25">
        <v>1438710</v>
      </c>
      <c r="G10" s="25">
        <v>10477440</v>
      </c>
      <c r="H10" s="25">
        <v>13940434</v>
      </c>
      <c r="I10" s="25">
        <v>3242463</v>
      </c>
      <c r="J10" s="25">
        <v>19067175</v>
      </c>
      <c r="K10" s="20"/>
      <c r="L10" s="20"/>
    </row>
    <row r="11" spans="2:12" ht="22.5" x14ac:dyDescent="0.2">
      <c r="B11" s="20"/>
      <c r="C11" s="24" t="s">
        <v>187</v>
      </c>
      <c r="D11" s="25">
        <v>4891206</v>
      </c>
      <c r="E11" s="25">
        <v>8535820</v>
      </c>
      <c r="F11" s="25">
        <v>14964000</v>
      </c>
      <c r="G11" s="25">
        <v>6498008</v>
      </c>
      <c r="H11" s="25">
        <v>11009352</v>
      </c>
      <c r="I11" s="25">
        <v>3199980</v>
      </c>
      <c r="J11" s="25">
        <v>4578516</v>
      </c>
      <c r="K11" s="20"/>
      <c r="L11" s="20"/>
    </row>
    <row r="12" spans="2:12" ht="22.5" x14ac:dyDescent="0.2">
      <c r="B12" s="20"/>
      <c r="C12" s="24" t="s">
        <v>188</v>
      </c>
      <c r="D12" s="25">
        <v>14948149</v>
      </c>
      <c r="E12" s="25">
        <v>14695770</v>
      </c>
      <c r="F12" s="25">
        <v>10016136</v>
      </c>
      <c r="G12" s="25">
        <v>10199672</v>
      </c>
      <c r="H12" s="25">
        <v>2635248</v>
      </c>
      <c r="I12" s="25">
        <v>8432697</v>
      </c>
      <c r="J12" s="25">
        <v>2183721</v>
      </c>
      <c r="K12" s="20"/>
      <c r="L12" s="20"/>
    </row>
    <row r="13" spans="2:12" ht="22.5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12" ht="22.5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conditionalFormatting sqref="D7:J12">
    <cfRule type="expression" dxfId="19" priority="1">
      <formula>D7=$H$3</formula>
    </cfRule>
    <cfRule type="expression" dxfId="18" priority="3">
      <formula>D$6=$G$3</formula>
    </cfRule>
    <cfRule type="expression" dxfId="17" priority="4">
      <formula>$C7=$F$3</formula>
    </cfRule>
  </conditionalFormatting>
  <dataValidations count="2">
    <dataValidation type="list" allowBlank="1" showInputMessage="1" showErrorMessage="1" sqref="F3">
      <formula1>$C$7:$C$12</formula1>
    </dataValidation>
    <dataValidation type="list" allowBlank="1" showInputMessage="1" showErrorMessage="1" sqref="G3">
      <formula1>$D$6:$J$6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showGridLines="0" workbookViewId="0">
      <selection activeCell="F3" sqref="F3"/>
    </sheetView>
  </sheetViews>
  <sheetFormatPr defaultRowHeight="14.25" x14ac:dyDescent="0.2"/>
  <cols>
    <col min="4" max="4" width="11.625" bestFit="1" customWidth="1"/>
    <col min="5" max="5" width="12" bestFit="1" customWidth="1"/>
    <col min="6" max="6" width="12.375" bestFit="1" customWidth="1"/>
    <col min="7" max="7" width="12" bestFit="1" customWidth="1"/>
    <col min="8" max="8" width="12.25" bestFit="1" customWidth="1"/>
    <col min="9" max="9" width="11.75" bestFit="1" customWidth="1"/>
    <col min="10" max="10" width="12.375" bestFit="1" customWidth="1"/>
  </cols>
  <sheetData>
    <row r="2" spans="2:12" ht="22.5" x14ac:dyDescent="0.2">
      <c r="B2" s="20"/>
      <c r="C2" s="20"/>
      <c r="D2" s="20"/>
      <c r="E2" s="20"/>
      <c r="F2" s="21" t="s">
        <v>173</v>
      </c>
      <c r="G2" s="21" t="s">
        <v>174</v>
      </c>
      <c r="H2" s="21" t="s">
        <v>175</v>
      </c>
      <c r="I2" s="20"/>
      <c r="J2" s="20"/>
      <c r="K2" s="20"/>
      <c r="L2" s="20"/>
    </row>
    <row r="3" spans="2:12" ht="22.5" x14ac:dyDescent="0.6">
      <c r="B3" s="20"/>
      <c r="C3" s="20"/>
      <c r="D3" s="20"/>
      <c r="E3" s="20"/>
      <c r="F3" s="22" t="s">
        <v>187</v>
      </c>
      <c r="G3" s="22" t="s">
        <v>179</v>
      </c>
      <c r="H3" s="22">
        <f>INDEX(D7:J12,MATCH(F3,C7:C12,0),MATCH(G3,D6:J6,0))</f>
        <v>14964000</v>
      </c>
      <c r="I3" s="20"/>
      <c r="J3" s="20"/>
      <c r="K3" s="20"/>
      <c r="L3" s="20"/>
    </row>
    <row r="4" spans="2:12" ht="22.5" x14ac:dyDescent="0.2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2:12" ht="22.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</row>
    <row r="6" spans="2:12" ht="22.5" x14ac:dyDescent="0.2">
      <c r="B6" s="20"/>
      <c r="C6" s="23"/>
      <c r="D6" s="24" t="s">
        <v>177</v>
      </c>
      <c r="E6" s="24" t="s">
        <v>178</v>
      </c>
      <c r="F6" s="24" t="s">
        <v>179</v>
      </c>
      <c r="G6" s="24" t="s">
        <v>180</v>
      </c>
      <c r="H6" s="24" t="s">
        <v>181</v>
      </c>
      <c r="I6" s="24" t="s">
        <v>182</v>
      </c>
      <c r="J6" s="24" t="s">
        <v>183</v>
      </c>
      <c r="K6" s="20"/>
      <c r="L6" s="20"/>
    </row>
    <row r="7" spans="2:12" ht="22.5" x14ac:dyDescent="0.2">
      <c r="B7" s="20"/>
      <c r="C7" s="24" t="s">
        <v>184</v>
      </c>
      <c r="D7" s="25">
        <v>388400</v>
      </c>
      <c r="E7" s="25">
        <v>1570600</v>
      </c>
      <c r="F7" s="25">
        <v>4213416</v>
      </c>
      <c r="G7" s="25">
        <v>2965675</v>
      </c>
      <c r="H7" s="25">
        <v>3306600</v>
      </c>
      <c r="I7" s="25">
        <v>14201178</v>
      </c>
      <c r="J7" s="25">
        <v>13485696</v>
      </c>
      <c r="K7" s="20"/>
      <c r="L7" s="20"/>
    </row>
    <row r="8" spans="2:12" ht="22.5" x14ac:dyDescent="0.2">
      <c r="B8" s="20"/>
      <c r="C8" s="24" t="s">
        <v>185</v>
      </c>
      <c r="D8" s="25">
        <v>7174355</v>
      </c>
      <c r="E8" s="25">
        <v>15320601</v>
      </c>
      <c r="F8" s="25">
        <v>13344270</v>
      </c>
      <c r="G8" s="25">
        <v>8637651</v>
      </c>
      <c r="H8" s="25">
        <v>7989696</v>
      </c>
      <c r="I8" s="25">
        <v>7185420</v>
      </c>
      <c r="J8" s="25">
        <v>4060278</v>
      </c>
      <c r="K8" s="20"/>
      <c r="L8" s="20"/>
    </row>
    <row r="9" spans="2:12" ht="22.5" x14ac:dyDescent="0.2">
      <c r="B9" s="20"/>
      <c r="C9" s="24" t="s">
        <v>176</v>
      </c>
      <c r="D9" s="25">
        <v>8249344</v>
      </c>
      <c r="E9" s="25">
        <v>4068318</v>
      </c>
      <c r="F9" s="25">
        <v>9260316</v>
      </c>
      <c r="G9" s="25">
        <v>6456560</v>
      </c>
      <c r="H9" s="25">
        <v>21493120</v>
      </c>
      <c r="I9" s="25">
        <v>2440401</v>
      </c>
      <c r="J9" s="25">
        <v>8127880</v>
      </c>
      <c r="K9" s="20"/>
      <c r="L9" s="20"/>
    </row>
    <row r="10" spans="2:12" ht="22.5" x14ac:dyDescent="0.2">
      <c r="B10" s="20"/>
      <c r="C10" s="24" t="s">
        <v>186</v>
      </c>
      <c r="D10" s="25">
        <v>6860486</v>
      </c>
      <c r="E10" s="25">
        <v>4151845</v>
      </c>
      <c r="F10" s="25">
        <v>1438710</v>
      </c>
      <c r="G10" s="25">
        <v>10477440</v>
      </c>
      <c r="H10" s="25">
        <v>13940434</v>
      </c>
      <c r="I10" s="25">
        <v>3242463</v>
      </c>
      <c r="J10" s="25">
        <v>19067175</v>
      </c>
      <c r="K10" s="20"/>
      <c r="L10" s="20"/>
    </row>
    <row r="11" spans="2:12" ht="22.5" x14ac:dyDescent="0.2">
      <c r="B11" s="20"/>
      <c r="C11" s="24" t="s">
        <v>187</v>
      </c>
      <c r="D11" s="25">
        <v>4891206</v>
      </c>
      <c r="E11" s="25">
        <v>8535820</v>
      </c>
      <c r="F11" s="25">
        <v>14964000</v>
      </c>
      <c r="G11" s="25">
        <v>6498008</v>
      </c>
      <c r="H11" s="25">
        <v>11009352</v>
      </c>
      <c r="I11" s="25">
        <v>3199980</v>
      </c>
      <c r="J11" s="25">
        <v>4578516</v>
      </c>
      <c r="K11" s="20"/>
      <c r="L11" s="20"/>
    </row>
    <row r="12" spans="2:12" ht="22.5" x14ac:dyDescent="0.2">
      <c r="B12" s="20"/>
      <c r="C12" s="24" t="s">
        <v>188</v>
      </c>
      <c r="D12" s="25">
        <v>14948149</v>
      </c>
      <c r="E12" s="25">
        <v>14695770</v>
      </c>
      <c r="F12" s="25">
        <v>10016136</v>
      </c>
      <c r="G12" s="25">
        <v>10199672</v>
      </c>
      <c r="H12" s="25">
        <v>2635248</v>
      </c>
      <c r="I12" s="25">
        <v>8432697</v>
      </c>
      <c r="J12" s="25">
        <v>2183721</v>
      </c>
      <c r="K12" s="20"/>
      <c r="L12" s="20"/>
    </row>
    <row r="13" spans="2:12" ht="22.5" x14ac:dyDescent="0.2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2:12" ht="22.5" x14ac:dyDescent="0.2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</sheetData>
  <conditionalFormatting sqref="D7:J12">
    <cfRule type="expression" dxfId="16" priority="1">
      <formula>D7=$H$3</formula>
    </cfRule>
    <cfRule type="expression" dxfId="15" priority="2">
      <formula>D$6=$G$3</formula>
    </cfRule>
    <cfRule type="expression" dxfId="14" priority="3">
      <formula>$C7=$F$3</formula>
    </cfRule>
  </conditionalFormatting>
  <dataValidations count="2">
    <dataValidation type="list" allowBlank="1" showInputMessage="1" showErrorMessage="1" sqref="G3">
      <formula1>$D$6:$J$6</formula1>
    </dataValidation>
    <dataValidation type="list" allowBlank="1" showInputMessage="1" showErrorMessage="1" sqref="F3">
      <formula1>$C$7:$C$12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19"/>
  <sheetViews>
    <sheetView showGridLines="0" workbookViewId="0">
      <selection activeCell="L11" sqref="L11"/>
    </sheetView>
  </sheetViews>
  <sheetFormatPr defaultRowHeight="14.25" x14ac:dyDescent="0.2"/>
  <cols>
    <col min="1" max="1" width="2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customWidth="1"/>
    <col min="13" max="13" width="2" customWidth="1"/>
    <col min="14" max="14" width="4.625" bestFit="1" customWidth="1"/>
    <col min="15" max="15" width="9.625" bestFit="1" customWidth="1"/>
    <col min="16" max="16" width="9.875" bestFit="1" customWidth="1"/>
    <col min="17" max="17" width="10.875" bestFit="1" customWidth="1"/>
    <col min="18" max="18" width="10.625" bestFit="1" customWidth="1"/>
    <col min="19" max="19" width="8" bestFit="1" customWidth="1"/>
    <col min="20" max="20" width="7.875" bestFit="1" customWidth="1"/>
    <col min="21" max="21" width="12.375" bestFit="1" customWidth="1"/>
    <col min="22" max="22" width="10.625" bestFit="1" customWidth="1"/>
    <col min="23" max="23" width="3.75" bestFit="1" customWidth="1"/>
    <col min="24" max="24" width="10.375" bestFit="1" customWidth="1"/>
  </cols>
  <sheetData>
    <row r="3" spans="2:24" ht="23.25" thickBot="1" x14ac:dyDescent="0.25">
      <c r="B3" s="14" t="s">
        <v>189</v>
      </c>
      <c r="C3" s="14"/>
      <c r="D3" s="14"/>
      <c r="E3" s="14"/>
      <c r="F3" s="14"/>
      <c r="G3" s="14"/>
      <c r="H3" s="14"/>
      <c r="I3" s="14"/>
      <c r="J3" s="14"/>
      <c r="K3" s="14"/>
      <c r="L3" s="14"/>
      <c r="N3" s="14" t="s">
        <v>190</v>
      </c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2:24" ht="15" thickBo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N4" s="2" t="s">
        <v>0</v>
      </c>
      <c r="O4" s="3" t="s">
        <v>1</v>
      </c>
      <c r="P4" s="3" t="s">
        <v>2</v>
      </c>
      <c r="Q4" s="3" t="s">
        <v>3</v>
      </c>
      <c r="R4" s="3" t="s">
        <v>4</v>
      </c>
      <c r="S4" s="3" t="s">
        <v>5</v>
      </c>
      <c r="T4" s="3" t="s">
        <v>6</v>
      </c>
      <c r="U4" s="3" t="s">
        <v>7</v>
      </c>
      <c r="V4" s="3" t="s">
        <v>8</v>
      </c>
      <c r="W4" s="3" t="s">
        <v>9</v>
      </c>
      <c r="X4" s="4" t="s">
        <v>10</v>
      </c>
    </row>
    <row r="5" spans="2:24" x14ac:dyDescent="0.2">
      <c r="B5" s="5">
        <v>1</v>
      </c>
      <c r="C5" s="6">
        <v>745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1353</v>
      </c>
      <c r="I5" s="6" t="s">
        <v>15</v>
      </c>
      <c r="J5" s="6" t="s">
        <v>16</v>
      </c>
      <c r="K5" s="6">
        <v>15</v>
      </c>
      <c r="L5" s="7">
        <v>5400000</v>
      </c>
      <c r="N5" s="5">
        <v>1</v>
      </c>
      <c r="O5" s="6">
        <v>745</v>
      </c>
      <c r="P5" s="6" t="s">
        <v>11</v>
      </c>
      <c r="Q5" s="6" t="s">
        <v>12</v>
      </c>
      <c r="R5" s="6" t="s">
        <v>13</v>
      </c>
      <c r="S5" s="6" t="s">
        <v>14</v>
      </c>
      <c r="T5" s="6">
        <v>1353</v>
      </c>
      <c r="U5" s="6" t="s">
        <v>15</v>
      </c>
      <c r="V5" s="6" t="s">
        <v>16</v>
      </c>
      <c r="W5" s="6">
        <v>15</v>
      </c>
      <c r="X5" s="7">
        <v>5400000</v>
      </c>
    </row>
    <row r="6" spans="2:24" x14ac:dyDescent="0.2">
      <c r="B6" s="5">
        <v>2</v>
      </c>
      <c r="C6" s="6">
        <v>768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1352</v>
      </c>
      <c r="I6" s="6" t="s">
        <v>21</v>
      </c>
      <c r="J6" s="6" t="s">
        <v>22</v>
      </c>
      <c r="K6" s="6">
        <v>14</v>
      </c>
      <c r="L6" s="7">
        <v>5500000</v>
      </c>
      <c r="N6" s="5">
        <v>2</v>
      </c>
      <c r="O6" s="6">
        <v>768</v>
      </c>
      <c r="P6" s="6" t="s">
        <v>17</v>
      </c>
      <c r="Q6" s="6" t="s">
        <v>18</v>
      </c>
      <c r="R6" s="6" t="s">
        <v>19</v>
      </c>
      <c r="S6" s="6" t="s">
        <v>20</v>
      </c>
      <c r="T6" s="6">
        <v>1352</v>
      </c>
      <c r="U6" s="6" t="s">
        <v>21</v>
      </c>
      <c r="V6" s="6" t="s">
        <v>22</v>
      </c>
      <c r="W6" s="6">
        <v>14</v>
      </c>
      <c r="X6" s="7">
        <v>5500000</v>
      </c>
    </row>
    <row r="7" spans="2:24" x14ac:dyDescent="0.2">
      <c r="B7" s="5">
        <v>3</v>
      </c>
      <c r="C7" s="6">
        <v>234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1350</v>
      </c>
      <c r="I7" s="6" t="s">
        <v>27</v>
      </c>
      <c r="J7" s="6" t="s">
        <v>22</v>
      </c>
      <c r="K7" s="6">
        <v>13</v>
      </c>
      <c r="L7" s="7">
        <v>7500000</v>
      </c>
      <c r="N7" s="5">
        <v>3</v>
      </c>
      <c r="O7" s="6">
        <v>234</v>
      </c>
      <c r="P7" s="6" t="s">
        <v>23</v>
      </c>
      <c r="Q7" s="6" t="s">
        <v>24</v>
      </c>
      <c r="R7" s="6" t="s">
        <v>25</v>
      </c>
      <c r="S7" s="6" t="s">
        <v>26</v>
      </c>
      <c r="T7" s="6">
        <v>1350</v>
      </c>
      <c r="U7" s="6" t="s">
        <v>27</v>
      </c>
      <c r="V7" s="6" t="s">
        <v>22</v>
      </c>
      <c r="W7" s="6">
        <v>13</v>
      </c>
      <c r="X7" s="7">
        <v>7500000</v>
      </c>
    </row>
    <row r="8" spans="2:24" x14ac:dyDescent="0.2">
      <c r="B8" s="5">
        <v>4</v>
      </c>
      <c r="C8" s="6">
        <v>537</v>
      </c>
      <c r="D8" s="6" t="s">
        <v>28</v>
      </c>
      <c r="E8" s="6" t="s">
        <v>29</v>
      </c>
      <c r="F8" s="6" t="s">
        <v>30</v>
      </c>
      <c r="G8" s="6" t="s">
        <v>31</v>
      </c>
      <c r="H8" s="6">
        <v>1336</v>
      </c>
      <c r="I8" s="6" t="s">
        <v>15</v>
      </c>
      <c r="J8" s="6" t="s">
        <v>16</v>
      </c>
      <c r="K8" s="6">
        <v>12</v>
      </c>
      <c r="L8" s="7">
        <v>5800000</v>
      </c>
      <c r="N8" s="5">
        <v>4</v>
      </c>
      <c r="O8" s="6">
        <v>537</v>
      </c>
      <c r="P8" s="6" t="s">
        <v>28</v>
      </c>
      <c r="Q8" s="6" t="s">
        <v>29</v>
      </c>
      <c r="R8" s="6" t="s">
        <v>30</v>
      </c>
      <c r="S8" s="6" t="s">
        <v>31</v>
      </c>
      <c r="T8" s="6">
        <v>1336</v>
      </c>
      <c r="U8" s="6" t="s">
        <v>15</v>
      </c>
      <c r="V8" s="6" t="s">
        <v>16</v>
      </c>
      <c r="W8" s="6">
        <v>12</v>
      </c>
      <c r="X8" s="7">
        <v>5800000</v>
      </c>
    </row>
    <row r="9" spans="2:24" x14ac:dyDescent="0.2">
      <c r="B9" s="5">
        <v>5</v>
      </c>
      <c r="C9" s="6">
        <v>972</v>
      </c>
      <c r="D9" s="6" t="s">
        <v>32</v>
      </c>
      <c r="E9" s="6" t="s">
        <v>33</v>
      </c>
      <c r="F9" s="6" t="s">
        <v>34</v>
      </c>
      <c r="G9" s="6" t="s">
        <v>35</v>
      </c>
      <c r="H9" s="6">
        <v>1350</v>
      </c>
      <c r="I9" s="6" t="s">
        <v>21</v>
      </c>
      <c r="J9" s="6" t="s">
        <v>16</v>
      </c>
      <c r="K9" s="6">
        <v>12</v>
      </c>
      <c r="L9" s="7">
        <v>2700000</v>
      </c>
      <c r="N9" s="5">
        <v>5</v>
      </c>
      <c r="O9" s="6">
        <v>972</v>
      </c>
      <c r="P9" s="6" t="s">
        <v>32</v>
      </c>
      <c r="Q9" s="6" t="s">
        <v>33</v>
      </c>
      <c r="R9" s="6" t="s">
        <v>34</v>
      </c>
      <c r="S9" s="6" t="s">
        <v>35</v>
      </c>
      <c r="T9" s="6">
        <v>1350</v>
      </c>
      <c r="U9" s="6" t="s">
        <v>21</v>
      </c>
      <c r="V9" s="6" t="s">
        <v>16</v>
      </c>
      <c r="W9" s="6">
        <v>12</v>
      </c>
      <c r="X9" s="7">
        <v>2700000</v>
      </c>
    </row>
    <row r="10" spans="2:24" x14ac:dyDescent="0.2">
      <c r="B10" s="5">
        <v>6</v>
      </c>
      <c r="C10" s="6">
        <v>576</v>
      </c>
      <c r="D10" s="6" t="s">
        <v>36</v>
      </c>
      <c r="E10" s="6" t="s">
        <v>37</v>
      </c>
      <c r="F10" s="6" t="s">
        <v>38</v>
      </c>
      <c r="G10" s="6" t="s">
        <v>39</v>
      </c>
      <c r="H10" s="6">
        <v>1352</v>
      </c>
      <c r="I10" s="6" t="s">
        <v>27</v>
      </c>
      <c r="J10" s="6" t="s">
        <v>16</v>
      </c>
      <c r="K10" s="6">
        <v>12</v>
      </c>
      <c r="L10" s="7">
        <v>1600000</v>
      </c>
      <c r="N10" s="5">
        <v>6</v>
      </c>
      <c r="O10" s="6">
        <v>576</v>
      </c>
      <c r="P10" s="6" t="s">
        <v>36</v>
      </c>
      <c r="Q10" s="6" t="s">
        <v>37</v>
      </c>
      <c r="R10" s="6" t="s">
        <v>38</v>
      </c>
      <c r="S10" s="6" t="s">
        <v>39</v>
      </c>
      <c r="T10" s="6">
        <v>1352</v>
      </c>
      <c r="U10" s="6" t="s">
        <v>27</v>
      </c>
      <c r="V10" s="6" t="s">
        <v>16</v>
      </c>
      <c r="W10" s="6">
        <v>12</v>
      </c>
      <c r="X10" s="7">
        <v>1600000</v>
      </c>
    </row>
    <row r="11" spans="2:24" x14ac:dyDescent="0.2">
      <c r="B11" s="5">
        <v>7</v>
      </c>
      <c r="C11" s="6">
        <v>854</v>
      </c>
      <c r="D11" s="6" t="s">
        <v>32</v>
      </c>
      <c r="E11" s="6" t="s">
        <v>40</v>
      </c>
      <c r="F11" s="6" t="s">
        <v>41</v>
      </c>
      <c r="G11" s="6" t="s">
        <v>42</v>
      </c>
      <c r="H11" s="6">
        <v>1349</v>
      </c>
      <c r="I11" s="6" t="s">
        <v>15</v>
      </c>
      <c r="J11" s="6" t="s">
        <v>16</v>
      </c>
      <c r="K11" s="6">
        <v>14</v>
      </c>
      <c r="L11" s="7">
        <v>6600000</v>
      </c>
      <c r="N11" s="5">
        <v>7</v>
      </c>
      <c r="O11" s="6">
        <v>854</v>
      </c>
      <c r="P11" s="6" t="s">
        <v>32</v>
      </c>
      <c r="Q11" s="6" t="s">
        <v>40</v>
      </c>
      <c r="R11" s="6" t="s">
        <v>41</v>
      </c>
      <c r="S11" s="6" t="s">
        <v>42</v>
      </c>
      <c r="T11" s="6">
        <v>1349</v>
      </c>
      <c r="U11" s="6" t="s">
        <v>15</v>
      </c>
      <c r="V11" s="6" t="s">
        <v>16</v>
      </c>
      <c r="W11" s="6">
        <v>14</v>
      </c>
      <c r="X11" s="7">
        <v>6600000</v>
      </c>
    </row>
    <row r="12" spans="2:24" x14ac:dyDescent="0.2">
      <c r="B12" s="5">
        <v>8</v>
      </c>
      <c r="C12" s="6">
        <v>367</v>
      </c>
      <c r="D12" s="6" t="s">
        <v>43</v>
      </c>
      <c r="E12" s="6" t="s">
        <v>44</v>
      </c>
      <c r="F12" s="6" t="s">
        <v>45</v>
      </c>
      <c r="G12" s="6" t="s">
        <v>46</v>
      </c>
      <c r="H12" s="6">
        <v>1357</v>
      </c>
      <c r="I12" s="6" t="s">
        <v>15</v>
      </c>
      <c r="J12" s="6" t="s">
        <v>22</v>
      </c>
      <c r="K12" s="6">
        <v>12</v>
      </c>
      <c r="L12" s="7">
        <v>6100000</v>
      </c>
      <c r="N12" s="5">
        <v>8</v>
      </c>
      <c r="O12" s="6">
        <v>367</v>
      </c>
      <c r="P12" s="6" t="s">
        <v>43</v>
      </c>
      <c r="Q12" s="6" t="s">
        <v>44</v>
      </c>
      <c r="R12" s="6" t="s">
        <v>45</v>
      </c>
      <c r="S12" s="6" t="s">
        <v>46</v>
      </c>
      <c r="T12" s="6">
        <v>1357</v>
      </c>
      <c r="U12" s="6" t="s">
        <v>15</v>
      </c>
      <c r="V12" s="6" t="s">
        <v>22</v>
      </c>
      <c r="W12" s="6">
        <v>12</v>
      </c>
      <c r="X12" s="7">
        <v>6100000</v>
      </c>
    </row>
    <row r="13" spans="2:24" x14ac:dyDescent="0.2">
      <c r="B13" s="5">
        <v>9</v>
      </c>
      <c r="C13" s="6">
        <v>147</v>
      </c>
      <c r="D13" s="6" t="s">
        <v>47</v>
      </c>
      <c r="E13" s="6" t="s">
        <v>48</v>
      </c>
      <c r="F13" s="6" t="s">
        <v>49</v>
      </c>
      <c r="G13" s="6" t="s">
        <v>26</v>
      </c>
      <c r="H13" s="6">
        <v>1349</v>
      </c>
      <c r="I13" s="6" t="s">
        <v>21</v>
      </c>
      <c r="J13" s="6" t="s">
        <v>22</v>
      </c>
      <c r="K13" s="6">
        <v>12</v>
      </c>
      <c r="L13" s="7">
        <v>4900000</v>
      </c>
      <c r="N13" s="5">
        <v>9</v>
      </c>
      <c r="O13" s="6">
        <v>147</v>
      </c>
      <c r="P13" s="6" t="s">
        <v>47</v>
      </c>
      <c r="Q13" s="6" t="s">
        <v>48</v>
      </c>
      <c r="R13" s="6" t="s">
        <v>49</v>
      </c>
      <c r="S13" s="6" t="s">
        <v>26</v>
      </c>
      <c r="T13" s="6">
        <v>1349</v>
      </c>
      <c r="U13" s="6" t="s">
        <v>21</v>
      </c>
      <c r="V13" s="6" t="s">
        <v>22</v>
      </c>
      <c r="W13" s="6">
        <v>12</v>
      </c>
      <c r="X13" s="7">
        <v>4900000</v>
      </c>
    </row>
    <row r="14" spans="2:24" ht="15" thickBot="1" x14ac:dyDescent="0.25">
      <c r="B14" s="8">
        <v>10</v>
      </c>
      <c r="C14" s="9">
        <v>643</v>
      </c>
      <c r="D14" s="9" t="s">
        <v>50</v>
      </c>
      <c r="E14" s="9" t="s">
        <v>51</v>
      </c>
      <c r="F14" s="9" t="s">
        <v>52</v>
      </c>
      <c r="G14" s="9" t="s">
        <v>31</v>
      </c>
      <c r="H14" s="9">
        <v>1347</v>
      </c>
      <c r="I14" s="9" t="s">
        <v>53</v>
      </c>
      <c r="J14" s="9" t="s">
        <v>16</v>
      </c>
      <c r="K14" s="9">
        <v>12</v>
      </c>
      <c r="L14" s="10">
        <v>1000000</v>
      </c>
      <c r="N14" s="8">
        <v>10</v>
      </c>
      <c r="O14" s="9">
        <v>643</v>
      </c>
      <c r="P14" s="9" t="s">
        <v>50</v>
      </c>
      <c r="Q14" s="9" t="s">
        <v>51</v>
      </c>
      <c r="R14" s="9" t="s">
        <v>52</v>
      </c>
      <c r="S14" s="9" t="s">
        <v>31</v>
      </c>
      <c r="T14" s="9">
        <v>1347</v>
      </c>
      <c r="U14" s="9" t="s">
        <v>53</v>
      </c>
      <c r="V14" s="9" t="s">
        <v>16</v>
      </c>
      <c r="W14" s="9">
        <v>12</v>
      </c>
      <c r="X14" s="10">
        <v>1000000</v>
      </c>
    </row>
    <row r="15" spans="2:24" ht="15" thickBot="1" x14ac:dyDescent="0.25"/>
    <row r="16" spans="2:24" ht="22.5" x14ac:dyDescent="0.2">
      <c r="O16" s="26" t="s">
        <v>9</v>
      </c>
      <c r="P16" s="27" t="s">
        <v>191</v>
      </c>
    </row>
    <row r="17" spans="15:16" ht="22.5" x14ac:dyDescent="0.2">
      <c r="O17" s="28">
        <v>1</v>
      </c>
      <c r="P17" s="29">
        <f>LARGE($X$5:$X$14,O17)</f>
        <v>7500000</v>
      </c>
    </row>
    <row r="18" spans="15:16" ht="22.5" x14ac:dyDescent="0.2">
      <c r="O18" s="28">
        <v>2</v>
      </c>
      <c r="P18" s="29">
        <f t="shared" ref="P18:P19" si="0">LARGE($X$5:$X$14,O18)</f>
        <v>6600000</v>
      </c>
    </row>
    <row r="19" spans="15:16" ht="23.25" thickBot="1" x14ac:dyDescent="0.25">
      <c r="O19" s="30">
        <v>3</v>
      </c>
      <c r="P19" s="31">
        <f t="shared" si="0"/>
        <v>6100000</v>
      </c>
    </row>
  </sheetData>
  <conditionalFormatting sqref="B5:L14">
    <cfRule type="expression" dxfId="13" priority="2">
      <formula>$I5=$F$3</formula>
    </cfRule>
  </conditionalFormatting>
  <conditionalFormatting sqref="N5:X14 O17:O19">
    <cfRule type="expression" dxfId="12" priority="1">
      <formula>$I5=$F$3</formula>
    </cfRule>
  </conditionalFormatting>
  <dataValidations count="1">
    <dataValidation type="list" allowBlank="1" showInputMessage="1" showErrorMessage="1" sqref="I5:I14 U5:U14">
      <formula1>"دیپلم,فوق دیپلم,لیسانس,فوق لیسانس,دکترا"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X19"/>
  <sheetViews>
    <sheetView showGridLines="0" topLeftCell="F3" workbookViewId="0">
      <selection activeCell="I12" sqref="I12"/>
    </sheetView>
  </sheetViews>
  <sheetFormatPr defaultRowHeight="14.25" x14ac:dyDescent="0.2"/>
  <cols>
    <col min="1" max="1" width="2" customWidth="1"/>
    <col min="2" max="2" width="4.625" bestFit="1" customWidth="1"/>
    <col min="3" max="3" width="9.625" bestFit="1" customWidth="1"/>
    <col min="4" max="4" width="7.75" bestFit="1" customWidth="1"/>
    <col min="5" max="5" width="10.875" bestFit="1" customWidth="1"/>
    <col min="6" max="6" width="10.625" bestFit="1" customWidth="1"/>
    <col min="7" max="7" width="8" bestFit="1" customWidth="1"/>
    <col min="8" max="8" width="7.875" bestFit="1" customWidth="1"/>
    <col min="9" max="9" width="12.375" bestFit="1" customWidth="1"/>
    <col min="10" max="10" width="10.625" bestFit="1" customWidth="1"/>
    <col min="11" max="11" width="3.75" bestFit="1" customWidth="1"/>
    <col min="12" max="12" width="10.375" customWidth="1"/>
    <col min="13" max="13" width="2" customWidth="1"/>
    <col min="14" max="14" width="4.625" bestFit="1" customWidth="1"/>
    <col min="15" max="15" width="9.625" bestFit="1" customWidth="1"/>
    <col min="16" max="16" width="9.875" bestFit="1" customWidth="1"/>
    <col min="17" max="17" width="10.875" bestFit="1" customWidth="1"/>
    <col min="18" max="18" width="10.625" bestFit="1" customWidth="1"/>
    <col min="19" max="19" width="8" bestFit="1" customWidth="1"/>
    <col min="20" max="20" width="7.875" bestFit="1" customWidth="1"/>
    <col min="21" max="21" width="12.375" bestFit="1" customWidth="1"/>
    <col min="22" max="22" width="10.625" bestFit="1" customWidth="1"/>
    <col min="23" max="23" width="3.75" bestFit="1" customWidth="1"/>
    <col min="24" max="24" width="10.375" bestFit="1" customWidth="1"/>
  </cols>
  <sheetData>
    <row r="3" spans="2:24" ht="23.25" thickBot="1" x14ac:dyDescent="0.25">
      <c r="B3" s="14" t="s">
        <v>189</v>
      </c>
      <c r="C3" s="14"/>
      <c r="D3" s="14"/>
      <c r="E3" s="14"/>
      <c r="F3" s="14"/>
      <c r="G3" s="14"/>
      <c r="H3" s="14"/>
      <c r="I3" s="14"/>
      <c r="J3" s="14"/>
      <c r="K3" s="14"/>
      <c r="L3" s="14"/>
      <c r="N3" s="14" t="s">
        <v>190</v>
      </c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2:24" ht="15" thickBo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N4" s="2" t="s">
        <v>0</v>
      </c>
      <c r="O4" s="3" t="s">
        <v>1</v>
      </c>
      <c r="P4" s="3" t="s">
        <v>2</v>
      </c>
      <c r="Q4" s="3" t="s">
        <v>3</v>
      </c>
      <c r="R4" s="3" t="s">
        <v>4</v>
      </c>
      <c r="S4" s="3" t="s">
        <v>5</v>
      </c>
      <c r="T4" s="3" t="s">
        <v>6</v>
      </c>
      <c r="U4" s="3" t="s">
        <v>7</v>
      </c>
      <c r="V4" s="3" t="s">
        <v>8</v>
      </c>
      <c r="W4" s="3" t="s">
        <v>9</v>
      </c>
      <c r="X4" s="4" t="s">
        <v>10</v>
      </c>
    </row>
    <row r="5" spans="2:24" x14ac:dyDescent="0.2">
      <c r="B5" s="5">
        <v>1</v>
      </c>
      <c r="C5" s="6">
        <v>745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1353</v>
      </c>
      <c r="I5" s="6" t="s">
        <v>15</v>
      </c>
      <c r="J5" s="6" t="s">
        <v>16</v>
      </c>
      <c r="K5" s="6">
        <v>15</v>
      </c>
      <c r="L5" s="7">
        <v>5400000</v>
      </c>
      <c r="N5" s="5">
        <v>1</v>
      </c>
      <c r="O5" s="6">
        <v>745</v>
      </c>
      <c r="P5" s="6" t="s">
        <v>11</v>
      </c>
      <c r="Q5" s="6" t="s">
        <v>12</v>
      </c>
      <c r="R5" s="6" t="s">
        <v>13</v>
      </c>
      <c r="S5" s="6" t="s">
        <v>14</v>
      </c>
      <c r="T5" s="6">
        <v>1353</v>
      </c>
      <c r="U5" s="6" t="s">
        <v>15</v>
      </c>
      <c r="V5" s="6" t="s">
        <v>16</v>
      </c>
      <c r="W5" s="6">
        <v>15</v>
      </c>
      <c r="X5" s="7">
        <v>5400000</v>
      </c>
    </row>
    <row r="6" spans="2:24" x14ac:dyDescent="0.2">
      <c r="B6" s="5">
        <v>2</v>
      </c>
      <c r="C6" s="6">
        <v>768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1352</v>
      </c>
      <c r="I6" s="6" t="s">
        <v>21</v>
      </c>
      <c r="J6" s="6" t="s">
        <v>22</v>
      </c>
      <c r="K6" s="6">
        <v>14</v>
      </c>
      <c r="L6" s="7">
        <v>5500000</v>
      </c>
      <c r="N6" s="5">
        <v>2</v>
      </c>
      <c r="O6" s="6">
        <v>768</v>
      </c>
      <c r="P6" s="6" t="s">
        <v>17</v>
      </c>
      <c r="Q6" s="6" t="s">
        <v>18</v>
      </c>
      <c r="R6" s="6" t="s">
        <v>19</v>
      </c>
      <c r="S6" s="6" t="s">
        <v>20</v>
      </c>
      <c r="T6" s="6">
        <v>1352</v>
      </c>
      <c r="U6" s="6" t="s">
        <v>21</v>
      </c>
      <c r="V6" s="6" t="s">
        <v>22</v>
      </c>
      <c r="W6" s="6">
        <v>14</v>
      </c>
      <c r="X6" s="7">
        <v>5500000</v>
      </c>
    </row>
    <row r="7" spans="2:24" x14ac:dyDescent="0.2">
      <c r="B7" s="5">
        <v>3</v>
      </c>
      <c r="C7" s="6">
        <v>234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1350</v>
      </c>
      <c r="I7" s="6" t="s">
        <v>27</v>
      </c>
      <c r="J7" s="6" t="s">
        <v>22</v>
      </c>
      <c r="K7" s="6">
        <v>13</v>
      </c>
      <c r="L7" s="7">
        <v>7500000</v>
      </c>
      <c r="N7" s="5">
        <v>3</v>
      </c>
      <c r="O7" s="6">
        <v>234</v>
      </c>
      <c r="P7" s="6" t="s">
        <v>23</v>
      </c>
      <c r="Q7" s="6" t="s">
        <v>24</v>
      </c>
      <c r="R7" s="6" t="s">
        <v>25</v>
      </c>
      <c r="S7" s="6" t="s">
        <v>26</v>
      </c>
      <c r="T7" s="6">
        <v>1350</v>
      </c>
      <c r="U7" s="6" t="s">
        <v>27</v>
      </c>
      <c r="V7" s="6" t="s">
        <v>22</v>
      </c>
      <c r="W7" s="6">
        <v>13</v>
      </c>
      <c r="X7" s="7">
        <v>7500000</v>
      </c>
    </row>
    <row r="8" spans="2:24" x14ac:dyDescent="0.2">
      <c r="B8" s="5">
        <v>4</v>
      </c>
      <c r="C8" s="6">
        <v>537</v>
      </c>
      <c r="D8" s="6" t="s">
        <v>28</v>
      </c>
      <c r="E8" s="6" t="s">
        <v>29</v>
      </c>
      <c r="F8" s="6" t="s">
        <v>30</v>
      </c>
      <c r="G8" s="6" t="s">
        <v>31</v>
      </c>
      <c r="H8" s="6">
        <v>1336</v>
      </c>
      <c r="I8" s="6" t="s">
        <v>15</v>
      </c>
      <c r="J8" s="6" t="s">
        <v>16</v>
      </c>
      <c r="K8" s="6">
        <v>12</v>
      </c>
      <c r="L8" s="7">
        <v>5800000</v>
      </c>
      <c r="N8" s="5">
        <v>4</v>
      </c>
      <c r="O8" s="6">
        <v>537</v>
      </c>
      <c r="P8" s="6" t="s">
        <v>28</v>
      </c>
      <c r="Q8" s="6" t="s">
        <v>29</v>
      </c>
      <c r="R8" s="6" t="s">
        <v>30</v>
      </c>
      <c r="S8" s="6" t="s">
        <v>31</v>
      </c>
      <c r="T8" s="6">
        <v>1336</v>
      </c>
      <c r="U8" s="6" t="s">
        <v>15</v>
      </c>
      <c r="V8" s="6" t="s">
        <v>16</v>
      </c>
      <c r="W8" s="6">
        <v>12</v>
      </c>
      <c r="X8" s="7">
        <v>5800000</v>
      </c>
    </row>
    <row r="9" spans="2:24" x14ac:dyDescent="0.2">
      <c r="B9" s="5">
        <v>5</v>
      </c>
      <c r="C9" s="6">
        <v>972</v>
      </c>
      <c r="D9" s="6" t="s">
        <v>32</v>
      </c>
      <c r="E9" s="6" t="s">
        <v>33</v>
      </c>
      <c r="F9" s="6" t="s">
        <v>34</v>
      </c>
      <c r="G9" s="6" t="s">
        <v>35</v>
      </c>
      <c r="H9" s="6">
        <v>1350</v>
      </c>
      <c r="I9" s="6" t="s">
        <v>21</v>
      </c>
      <c r="J9" s="6" t="s">
        <v>16</v>
      </c>
      <c r="K9" s="6">
        <v>12</v>
      </c>
      <c r="L9" s="7">
        <v>2700000</v>
      </c>
      <c r="N9" s="5">
        <v>5</v>
      </c>
      <c r="O9" s="6">
        <v>972</v>
      </c>
      <c r="P9" s="6" t="s">
        <v>32</v>
      </c>
      <c r="Q9" s="6" t="s">
        <v>33</v>
      </c>
      <c r="R9" s="6" t="s">
        <v>34</v>
      </c>
      <c r="S9" s="6" t="s">
        <v>35</v>
      </c>
      <c r="T9" s="6">
        <v>1350</v>
      </c>
      <c r="U9" s="6" t="s">
        <v>21</v>
      </c>
      <c r="V9" s="6" t="s">
        <v>16</v>
      </c>
      <c r="W9" s="6">
        <v>12</v>
      </c>
      <c r="X9" s="7">
        <v>2700000</v>
      </c>
    </row>
    <row r="10" spans="2:24" x14ac:dyDescent="0.2">
      <c r="B10" s="5">
        <v>6</v>
      </c>
      <c r="C10" s="6">
        <v>576</v>
      </c>
      <c r="D10" s="6" t="s">
        <v>36</v>
      </c>
      <c r="E10" s="6" t="s">
        <v>37</v>
      </c>
      <c r="F10" s="6" t="s">
        <v>38</v>
      </c>
      <c r="G10" s="6" t="s">
        <v>39</v>
      </c>
      <c r="H10" s="6">
        <v>1352</v>
      </c>
      <c r="I10" s="6" t="s">
        <v>27</v>
      </c>
      <c r="J10" s="6" t="s">
        <v>16</v>
      </c>
      <c r="K10" s="6">
        <v>12</v>
      </c>
      <c r="L10" s="7">
        <v>1600000</v>
      </c>
      <c r="N10" s="5">
        <v>6</v>
      </c>
      <c r="O10" s="6">
        <v>576</v>
      </c>
      <c r="P10" s="6" t="s">
        <v>36</v>
      </c>
      <c r="Q10" s="6" t="s">
        <v>37</v>
      </c>
      <c r="R10" s="6" t="s">
        <v>38</v>
      </c>
      <c r="S10" s="6" t="s">
        <v>39</v>
      </c>
      <c r="T10" s="6">
        <v>1352</v>
      </c>
      <c r="U10" s="6" t="s">
        <v>27</v>
      </c>
      <c r="V10" s="6" t="s">
        <v>16</v>
      </c>
      <c r="W10" s="6">
        <v>12</v>
      </c>
      <c r="X10" s="7">
        <v>1600000</v>
      </c>
    </row>
    <row r="11" spans="2:24" x14ac:dyDescent="0.2">
      <c r="B11" s="5">
        <v>7</v>
      </c>
      <c r="C11" s="6">
        <v>854</v>
      </c>
      <c r="D11" s="6" t="s">
        <v>32</v>
      </c>
      <c r="E11" s="6" t="s">
        <v>40</v>
      </c>
      <c r="F11" s="6" t="s">
        <v>41</v>
      </c>
      <c r="G11" s="6" t="s">
        <v>42</v>
      </c>
      <c r="H11" s="6">
        <v>1349</v>
      </c>
      <c r="I11" s="6" t="s">
        <v>15</v>
      </c>
      <c r="J11" s="6" t="s">
        <v>16</v>
      </c>
      <c r="K11" s="6">
        <v>14</v>
      </c>
      <c r="L11" s="7">
        <v>6600000</v>
      </c>
      <c r="N11" s="5">
        <v>7</v>
      </c>
      <c r="O11" s="6">
        <v>854</v>
      </c>
      <c r="P11" s="6" t="s">
        <v>32</v>
      </c>
      <c r="Q11" s="6" t="s">
        <v>40</v>
      </c>
      <c r="R11" s="6" t="s">
        <v>41</v>
      </c>
      <c r="S11" s="6" t="s">
        <v>42</v>
      </c>
      <c r="T11" s="6">
        <v>1349</v>
      </c>
      <c r="U11" s="6" t="s">
        <v>15</v>
      </c>
      <c r="V11" s="6" t="s">
        <v>16</v>
      </c>
      <c r="W11" s="6">
        <v>14</v>
      </c>
      <c r="X11" s="7">
        <v>6600000</v>
      </c>
    </row>
    <row r="12" spans="2:24" x14ac:dyDescent="0.2">
      <c r="B12" s="5">
        <v>8</v>
      </c>
      <c r="C12" s="6">
        <v>367</v>
      </c>
      <c r="D12" s="6" t="s">
        <v>43</v>
      </c>
      <c r="E12" s="6" t="s">
        <v>44</v>
      </c>
      <c r="F12" s="6" t="s">
        <v>45</v>
      </c>
      <c r="G12" s="6" t="s">
        <v>46</v>
      </c>
      <c r="H12" s="6">
        <v>1357</v>
      </c>
      <c r="I12" s="6" t="s">
        <v>15</v>
      </c>
      <c r="J12" s="6" t="s">
        <v>22</v>
      </c>
      <c r="K12" s="6">
        <v>12</v>
      </c>
      <c r="L12" s="7">
        <v>6100000</v>
      </c>
      <c r="N12" s="5">
        <v>8</v>
      </c>
      <c r="O12" s="6">
        <v>367</v>
      </c>
      <c r="P12" s="6" t="s">
        <v>43</v>
      </c>
      <c r="Q12" s="6" t="s">
        <v>44</v>
      </c>
      <c r="R12" s="6" t="s">
        <v>45</v>
      </c>
      <c r="S12" s="6" t="s">
        <v>46</v>
      </c>
      <c r="T12" s="6">
        <v>1357</v>
      </c>
      <c r="U12" s="6" t="s">
        <v>15</v>
      </c>
      <c r="V12" s="6" t="s">
        <v>22</v>
      </c>
      <c r="W12" s="6">
        <v>12</v>
      </c>
      <c r="X12" s="7">
        <v>6100000</v>
      </c>
    </row>
    <row r="13" spans="2:24" x14ac:dyDescent="0.2">
      <c r="B13" s="5">
        <v>9</v>
      </c>
      <c r="C13" s="6">
        <v>147</v>
      </c>
      <c r="D13" s="6" t="s">
        <v>47</v>
      </c>
      <c r="E13" s="6" t="s">
        <v>48</v>
      </c>
      <c r="F13" s="6" t="s">
        <v>49</v>
      </c>
      <c r="G13" s="6" t="s">
        <v>26</v>
      </c>
      <c r="H13" s="6">
        <v>1349</v>
      </c>
      <c r="I13" s="6" t="s">
        <v>21</v>
      </c>
      <c r="J13" s="6" t="s">
        <v>22</v>
      </c>
      <c r="K13" s="6">
        <v>12</v>
      </c>
      <c r="L13" s="7">
        <v>4900000</v>
      </c>
      <c r="N13" s="5">
        <v>9</v>
      </c>
      <c r="O13" s="6">
        <v>147</v>
      </c>
      <c r="P13" s="6" t="s">
        <v>47</v>
      </c>
      <c r="Q13" s="6" t="s">
        <v>48</v>
      </c>
      <c r="R13" s="6" t="s">
        <v>49</v>
      </c>
      <c r="S13" s="6" t="s">
        <v>26</v>
      </c>
      <c r="T13" s="6">
        <v>1349</v>
      </c>
      <c r="U13" s="6" t="s">
        <v>21</v>
      </c>
      <c r="V13" s="6" t="s">
        <v>22</v>
      </c>
      <c r="W13" s="6">
        <v>12</v>
      </c>
      <c r="X13" s="7">
        <v>4900000</v>
      </c>
    </row>
    <row r="14" spans="2:24" ht="15" thickBot="1" x14ac:dyDescent="0.25">
      <c r="B14" s="8">
        <v>10</v>
      </c>
      <c r="C14" s="9">
        <v>643</v>
      </c>
      <c r="D14" s="9" t="s">
        <v>50</v>
      </c>
      <c r="E14" s="9" t="s">
        <v>51</v>
      </c>
      <c r="F14" s="9" t="s">
        <v>52</v>
      </c>
      <c r="G14" s="9" t="s">
        <v>31</v>
      </c>
      <c r="H14" s="9">
        <v>1347</v>
      </c>
      <c r="I14" s="9" t="s">
        <v>53</v>
      </c>
      <c r="J14" s="9" t="s">
        <v>16</v>
      </c>
      <c r="K14" s="9">
        <v>12</v>
      </c>
      <c r="L14" s="10">
        <v>1000000</v>
      </c>
      <c r="N14" s="8">
        <v>10</v>
      </c>
      <c r="O14" s="9">
        <v>643</v>
      </c>
      <c r="P14" s="9" t="s">
        <v>50</v>
      </c>
      <c r="Q14" s="9" t="s">
        <v>51</v>
      </c>
      <c r="R14" s="9" t="s">
        <v>52</v>
      </c>
      <c r="S14" s="9" t="s">
        <v>31</v>
      </c>
      <c r="T14" s="9">
        <v>1347</v>
      </c>
      <c r="U14" s="9" t="s">
        <v>53</v>
      </c>
      <c r="V14" s="9" t="s">
        <v>16</v>
      </c>
      <c r="W14" s="9">
        <v>12</v>
      </c>
      <c r="X14" s="10">
        <v>1000000</v>
      </c>
    </row>
    <row r="15" spans="2:24" ht="15" thickBot="1" x14ac:dyDescent="0.25"/>
    <row r="16" spans="2:24" ht="22.5" x14ac:dyDescent="0.2">
      <c r="O16" s="26" t="s">
        <v>9</v>
      </c>
      <c r="P16" s="27" t="s">
        <v>191</v>
      </c>
    </row>
    <row r="17" spans="15:16" ht="22.5" x14ac:dyDescent="0.2">
      <c r="O17" s="28">
        <v>1</v>
      </c>
      <c r="P17" s="29">
        <f>LARGE($X$5:$X$14,O17)</f>
        <v>7500000</v>
      </c>
    </row>
    <row r="18" spans="15:16" ht="22.5" x14ac:dyDescent="0.2">
      <c r="O18" s="28">
        <v>2</v>
      </c>
      <c r="P18" s="29">
        <f t="shared" ref="P18:P19" si="0">LARGE($X$5:$X$14,O18)</f>
        <v>6600000</v>
      </c>
    </row>
    <row r="19" spans="15:16" ht="23.25" thickBot="1" x14ac:dyDescent="0.25">
      <c r="O19" s="30">
        <v>3</v>
      </c>
      <c r="P19" s="31">
        <f t="shared" si="0"/>
        <v>6100000</v>
      </c>
    </row>
  </sheetData>
  <conditionalFormatting sqref="B5:L14">
    <cfRule type="expression" dxfId="11" priority="5">
      <formula>$I5=$F$3</formula>
    </cfRule>
  </conditionalFormatting>
  <conditionalFormatting sqref="N5:X14 O17:O19">
    <cfRule type="expression" dxfId="10" priority="4">
      <formula>$I5=$F$3</formula>
    </cfRule>
  </conditionalFormatting>
  <conditionalFormatting sqref="L5:L14">
    <cfRule type="top10" dxfId="9" priority="2" rank="3"/>
  </conditionalFormatting>
  <conditionalFormatting sqref="N5:X14">
    <cfRule type="expression" dxfId="8" priority="1">
      <formula>NOT(ISNA(MATCH($X5,$P$17:$P$19,0)))</formula>
    </cfRule>
  </conditionalFormatting>
  <dataValidations count="1">
    <dataValidation type="list" allowBlank="1" showInputMessage="1" showErrorMessage="1" sqref="I5:I14 U5:U14">
      <formula1>"دیپلم,فوق دیپلم,لیسانس,فوق لیسانس,دکترا"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Example_1</vt:lpstr>
      <vt:lpstr>Example_1 (SOLVED)</vt:lpstr>
      <vt:lpstr>Example_2</vt:lpstr>
      <vt:lpstr>Example_2 (SOLVED)</vt:lpstr>
      <vt:lpstr>Example_3</vt:lpstr>
      <vt:lpstr>Example_5</vt:lpstr>
      <vt:lpstr>Example_5 (SOLVED)</vt:lpstr>
      <vt:lpstr>Example_6</vt:lpstr>
      <vt:lpstr>Example_6 (SOLVED)</vt:lpstr>
      <vt:lpstr>Example_7</vt:lpstr>
      <vt:lpstr>Example_7 (SOLVED)</vt:lpstr>
      <vt:lpstr>Example_8</vt:lpstr>
      <vt:lpstr>Example_8 (SOLVED)</vt:lpstr>
      <vt:lpstr>Example_9</vt:lpstr>
      <vt:lpstr>Example_9 (SOLVED)</vt:lpstr>
      <vt:lpstr>Number_Formatting</vt:lpstr>
      <vt:lpstr>abc</vt:lpstr>
      <vt:lpstr>ali</vt:lpstr>
      <vt:lpstr>Example_2!Extract</vt:lpstr>
      <vt:lpstr>list_madarek</vt:lpstr>
      <vt:lpstr>'Example_1 (SOLVED)'!List_madarek_tahsili</vt:lpstr>
      <vt:lpstr>Example_5!List_madarek_tahsili</vt:lpstr>
      <vt:lpstr>'Example_5 (SOLVED)'!List_madarek_tahsili</vt:lpstr>
      <vt:lpstr>Example_6!List_madarek_tahsili</vt:lpstr>
      <vt:lpstr>Example_7!List_madarek_tahsili</vt:lpstr>
      <vt:lpstr>'Example_7 (SOLVED)'!List_madarek_tahsili</vt:lpstr>
      <vt:lpstr>'Example_8 (SOLVED)'!List_madarek_tahsili</vt:lpstr>
      <vt:lpstr>'Example_9 (SOLVED)'!List_madarek_tahsili</vt:lpstr>
      <vt:lpstr>List_madarek_tahsili</vt:lpstr>
      <vt:lpstr>Madarek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ALIREZA</cp:lastModifiedBy>
  <dcterms:created xsi:type="dcterms:W3CDTF">2018-06-22T03:40:03Z</dcterms:created>
  <dcterms:modified xsi:type="dcterms:W3CDTF">2018-09-04T06:21:17Z</dcterms:modified>
</cp:coreProperties>
</file>