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0" windowWidth="20490" windowHeight="8670" tabRatio="891" activeTab="9"/>
  </bookViews>
  <sheets>
    <sheet name="1-Factor_Basics" sheetId="2" r:id="rId1"/>
    <sheet name="2-Dicount_Absolout_Reference" sheetId="3" r:id="rId2"/>
    <sheet name="3-BasicFunctions" sheetId="4" r:id="rId3"/>
    <sheet name="4-ABSOLOUT-RELATIVE-REFERENCE" sheetId="7" r:id="rId4"/>
    <sheet name="6_Complex_Nested_IF_Function" sheetId="18" r:id="rId5"/>
    <sheet name="7_Vlookup1" sheetId="13" r:id="rId6"/>
    <sheet name="8_VLookup" sheetId="16" r:id="rId7"/>
    <sheet name="8_List" sheetId="23" r:id="rId8"/>
    <sheet name="8_IF&amp;VLookup_exercise" sheetId="22" r:id="rId9"/>
    <sheet name="9_Table" sheetId="20" r:id="rId10"/>
    <sheet name="10_PivotTable" sheetId="21" r:id="rId11"/>
    <sheet name="11_PivotTable_Exercise" sheetId="12" r:id="rId12"/>
    <sheet name="Conditional-Formatting2" sheetId="10" r:id="rId13"/>
    <sheet name="Conditional-Formatting" sheetId="11" r:id="rId14"/>
    <sheet name="ex" sheetId="6" r:id="rId15"/>
    <sheet name="4-AND" sheetId="5" r:id="rId16"/>
    <sheet name="Sheet1" sheetId="1" r:id="rId17"/>
    <sheet name="4-AND (2)" sheetId="9" r:id="rId18"/>
  </sheets>
  <definedNames>
    <definedName name="Slicer_فروشنده">#N/A</definedName>
    <definedName name="Slicer_نام_برند">#N/A</definedName>
  </definedNames>
  <calcPr calcId="162913"/>
  <pivotCaches>
    <pivotCache cacheId="0" r:id="rId19"/>
  </pivotCaches>
  <extLst>
    <ext xmlns:x14="http://schemas.microsoft.com/office/spreadsheetml/2009/9/main" uri="{BBE1A952-AA13-448e-AADC-164F8A28A991}">
      <x14:slicerCaches>
        <x14:slicerCache r:id="rId20"/>
        <x14:slicerCache r:id="rId21"/>
      </x14:slicerCaches>
    </ext>
    <ext xmlns:x14="http://schemas.microsoft.com/office/spreadsheetml/2009/9/main" uri="{79F54976-1DA5-4618-B147-4CDE4B953A38}">
      <x14:workbookPr/>
    </ext>
  </extLst>
</workbook>
</file>

<file path=xl/calcChain.xml><?xml version="1.0" encoding="utf-8"?>
<calcChain xmlns="http://schemas.openxmlformats.org/spreadsheetml/2006/main">
  <c r="C12" i="16" l="1"/>
  <c r="C13" i="16"/>
  <c r="C11" i="16"/>
  <c r="C3" i="16"/>
  <c r="C4" i="16"/>
  <c r="C2" i="16"/>
  <c r="J7" i="22" l="1"/>
  <c r="J6" i="22"/>
  <c r="J5" i="22"/>
  <c r="G11" i="4"/>
  <c r="G27" i="4"/>
  <c r="G43" i="4"/>
  <c r="G59" i="4"/>
  <c r="G75" i="4"/>
  <c r="G91" i="4"/>
  <c r="G107" i="4"/>
  <c r="G123" i="4"/>
  <c r="G139" i="4"/>
  <c r="G155" i="4"/>
  <c r="G171" i="4"/>
  <c r="G187" i="4"/>
  <c r="G203" i="4"/>
  <c r="G219" i="4"/>
  <c r="G235" i="4"/>
  <c r="G251" i="4"/>
  <c r="G267" i="4"/>
  <c r="G283" i="4"/>
  <c r="G299" i="4"/>
  <c r="G315" i="4"/>
  <c r="G331" i="4"/>
  <c r="G347" i="4"/>
  <c r="G363" i="4"/>
  <c r="G379" i="4"/>
  <c r="G395" i="4"/>
  <c r="G4" i="4"/>
  <c r="G20" i="4"/>
  <c r="G36" i="4"/>
  <c r="G52" i="4"/>
  <c r="G68" i="4"/>
  <c r="G84" i="4"/>
  <c r="G100" i="4"/>
  <c r="G116" i="4"/>
  <c r="G132" i="4"/>
  <c r="G148" i="4"/>
  <c r="G164" i="4"/>
  <c r="G180" i="4"/>
  <c r="G196" i="4"/>
  <c r="G212" i="4"/>
  <c r="G228" i="4"/>
  <c r="G244" i="4"/>
  <c r="G260" i="4"/>
  <c r="G276" i="4"/>
  <c r="G292" i="4"/>
  <c r="G308" i="4"/>
  <c r="G324" i="4"/>
  <c r="G340" i="4"/>
  <c r="G356" i="4"/>
  <c r="G372" i="4"/>
  <c r="G388" i="4"/>
  <c r="G404" i="4"/>
  <c r="G13" i="4"/>
  <c r="G29" i="4"/>
  <c r="G45" i="4"/>
  <c r="G61" i="4"/>
  <c r="G77" i="4"/>
  <c r="G93" i="4"/>
  <c r="G109" i="4"/>
  <c r="G125" i="4"/>
  <c r="G141" i="4"/>
  <c r="G157" i="4"/>
  <c r="G173" i="4"/>
  <c r="G189" i="4"/>
  <c r="G205" i="4"/>
  <c r="G221" i="4"/>
  <c r="G237" i="4"/>
  <c r="G253" i="4"/>
  <c r="G269" i="4"/>
  <c r="G285" i="4"/>
  <c r="G301" i="4"/>
  <c r="G317" i="4"/>
  <c r="G333" i="4"/>
  <c r="G349" i="4"/>
  <c r="G365" i="4"/>
  <c r="G381" i="4"/>
  <c r="G397" i="4"/>
  <c r="G413" i="4"/>
  <c r="G429" i="4"/>
  <c r="G445" i="4"/>
  <c r="G10" i="4"/>
  <c r="G26" i="4"/>
  <c r="G42" i="4"/>
  <c r="G58" i="4"/>
  <c r="G110" i="4"/>
  <c r="G174" i="4"/>
  <c r="G238" i="4"/>
  <c r="G302" i="4"/>
  <c r="G366" i="4"/>
  <c r="G416" i="4"/>
  <c r="G438" i="4"/>
  <c r="G86" i="4"/>
  <c r="G198" i="4"/>
  <c r="G326" i="4"/>
  <c r="G424" i="4"/>
  <c r="G106" i="4"/>
  <c r="G250" i="4"/>
  <c r="G378" i="4"/>
  <c r="G442" i="4"/>
  <c r="G98" i="4"/>
  <c r="G162" i="4"/>
  <c r="G226" i="4"/>
  <c r="G290" i="4"/>
  <c r="G354" i="4"/>
  <c r="G412" i="4"/>
  <c r="G434" i="4"/>
  <c r="G455" i="4"/>
  <c r="G182" i="4"/>
  <c r="G310" i="4"/>
  <c r="G419" i="4"/>
  <c r="G90" i="4"/>
  <c r="G202" i="4"/>
  <c r="G330" i="4"/>
  <c r="G426" i="4"/>
  <c r="G214" i="4"/>
  <c r="G342" i="4"/>
  <c r="G430" i="4"/>
  <c r="G122" i="4"/>
  <c r="G234" i="4"/>
  <c r="G362" i="4"/>
  <c r="G436" i="4"/>
  <c r="G266" i="4"/>
  <c r="G447" i="4"/>
  <c r="G15" i="4"/>
  <c r="G31" i="4"/>
  <c r="G47" i="4"/>
  <c r="G63" i="4"/>
  <c r="G79" i="4"/>
  <c r="G95" i="4"/>
  <c r="G111" i="4"/>
  <c r="G127" i="4"/>
  <c r="G143" i="4"/>
  <c r="G159" i="4"/>
  <c r="G175" i="4"/>
  <c r="G191" i="4"/>
  <c r="G207" i="4"/>
  <c r="G223" i="4"/>
  <c r="G239" i="4"/>
  <c r="G255" i="4"/>
  <c r="G271" i="4"/>
  <c r="G287" i="4"/>
  <c r="G303" i="4"/>
  <c r="G319" i="4"/>
  <c r="G335" i="4"/>
  <c r="G351" i="4"/>
  <c r="G367" i="4"/>
  <c r="G383" i="4"/>
  <c r="G399" i="4"/>
  <c r="G8" i="4"/>
  <c r="G24" i="4"/>
  <c r="G40" i="4"/>
  <c r="G56" i="4"/>
  <c r="G72" i="4"/>
  <c r="G88" i="4"/>
  <c r="G104" i="4"/>
  <c r="G120" i="4"/>
  <c r="G136" i="4"/>
  <c r="G152" i="4"/>
  <c r="G168" i="4"/>
  <c r="G184" i="4"/>
  <c r="G200" i="4"/>
  <c r="G216" i="4"/>
  <c r="G232" i="4"/>
  <c r="G248" i="4"/>
  <c r="G264" i="4"/>
  <c r="G280" i="4"/>
  <c r="G296" i="4"/>
  <c r="G312" i="4"/>
  <c r="G328" i="4"/>
  <c r="G344" i="4"/>
  <c r="G360" i="4"/>
  <c r="G376" i="4"/>
  <c r="G392" i="4"/>
  <c r="G408" i="4"/>
  <c r="G17" i="4"/>
  <c r="G33" i="4"/>
  <c r="G49" i="4"/>
  <c r="G65" i="4"/>
  <c r="G81" i="4"/>
  <c r="G97" i="4"/>
  <c r="G113" i="4"/>
  <c r="G129" i="4"/>
  <c r="G145" i="4"/>
  <c r="G161" i="4"/>
  <c r="G177" i="4"/>
  <c r="G193" i="4"/>
  <c r="G209" i="4"/>
  <c r="G225" i="4"/>
  <c r="G241" i="4"/>
  <c r="G257" i="4"/>
  <c r="G273" i="4"/>
  <c r="G289" i="4"/>
  <c r="G305" i="4"/>
  <c r="G321" i="4"/>
  <c r="G337" i="4"/>
  <c r="G353" i="4"/>
  <c r="G369" i="4"/>
  <c r="G385" i="4"/>
  <c r="G401" i="4"/>
  <c r="G417" i="4"/>
  <c r="G433" i="4"/>
  <c r="G449" i="4"/>
  <c r="G14" i="4"/>
  <c r="G30" i="4"/>
  <c r="G46" i="4"/>
  <c r="G62" i="4"/>
  <c r="G126" i="4"/>
  <c r="G190" i="4"/>
  <c r="G254" i="4"/>
  <c r="G318" i="4"/>
  <c r="G382" i="4"/>
  <c r="G422" i="4"/>
  <c r="G443" i="4"/>
  <c r="G102" i="4"/>
  <c r="G230" i="4"/>
  <c r="G358" i="4"/>
  <c r="G435" i="4"/>
  <c r="G138" i="4"/>
  <c r="G282" i="4"/>
  <c r="G410" i="4"/>
  <c r="G452" i="4"/>
  <c r="G114" i="4"/>
  <c r="G178" i="4"/>
  <c r="G242" i="4"/>
  <c r="G306" i="4"/>
  <c r="G370" i="4"/>
  <c r="G418" i="4"/>
  <c r="G439" i="4"/>
  <c r="G70" i="4"/>
  <c r="G3" i="4"/>
  <c r="G19" i="4"/>
  <c r="G35" i="4"/>
  <c r="G51" i="4"/>
  <c r="G67" i="4"/>
  <c r="G83" i="4"/>
  <c r="G99" i="4"/>
  <c r="G115" i="4"/>
  <c r="G131" i="4"/>
  <c r="G147" i="4"/>
  <c r="G163" i="4"/>
  <c r="G179" i="4"/>
  <c r="G195" i="4"/>
  <c r="G211" i="4"/>
  <c r="G227" i="4"/>
  <c r="G243" i="4"/>
  <c r="G259" i="4"/>
  <c r="G275" i="4"/>
  <c r="G291" i="4"/>
  <c r="G307" i="4"/>
  <c r="G323" i="4"/>
  <c r="G339" i="4"/>
  <c r="G355" i="4"/>
  <c r="G371" i="4"/>
  <c r="G387" i="4"/>
  <c r="G403" i="4"/>
  <c r="G12" i="4"/>
  <c r="G28" i="4"/>
  <c r="G44" i="4"/>
  <c r="G60" i="4"/>
  <c r="G76" i="4"/>
  <c r="G92" i="4"/>
  <c r="G108" i="4"/>
  <c r="G124" i="4"/>
  <c r="G140" i="4"/>
  <c r="G156" i="4"/>
  <c r="G172" i="4"/>
  <c r="G188" i="4"/>
  <c r="G204" i="4"/>
  <c r="G220" i="4"/>
  <c r="G236" i="4"/>
  <c r="G252" i="4"/>
  <c r="G268" i="4"/>
  <c r="G284" i="4"/>
  <c r="G300" i="4"/>
  <c r="G316" i="4"/>
  <c r="G332" i="4"/>
  <c r="G348" i="4"/>
  <c r="G364" i="4"/>
  <c r="G380" i="4"/>
  <c r="G396" i="4"/>
  <c r="G5" i="4"/>
  <c r="G21" i="4"/>
  <c r="G37" i="4"/>
  <c r="G53" i="4"/>
  <c r="G69" i="4"/>
  <c r="G85" i="4"/>
  <c r="G101" i="4"/>
  <c r="G117" i="4"/>
  <c r="G133" i="4"/>
  <c r="G149" i="4"/>
  <c r="G165" i="4"/>
  <c r="G181" i="4"/>
  <c r="G197" i="4"/>
  <c r="G213" i="4"/>
  <c r="G229" i="4"/>
  <c r="G245" i="4"/>
  <c r="G261" i="4"/>
  <c r="G277" i="4"/>
  <c r="G293" i="4"/>
  <c r="G309" i="4"/>
  <c r="G325" i="4"/>
  <c r="G341" i="4"/>
  <c r="G357" i="4"/>
  <c r="G373" i="4"/>
  <c r="G389" i="4"/>
  <c r="G405" i="4"/>
  <c r="G421" i="4"/>
  <c r="G437" i="4"/>
  <c r="G453" i="4"/>
  <c r="G18" i="4"/>
  <c r="G34" i="4"/>
  <c r="G50" i="4"/>
  <c r="G78" i="4"/>
  <c r="G142" i="4"/>
  <c r="G206" i="4"/>
  <c r="G270" i="4"/>
  <c r="G334" i="4"/>
  <c r="G398" i="4"/>
  <c r="G427" i="4"/>
  <c r="G448" i="4"/>
  <c r="G134" i="4"/>
  <c r="G262" i="4"/>
  <c r="G390" i="4"/>
  <c r="G446" i="4"/>
  <c r="G170" i="4"/>
  <c r="G314" i="4"/>
  <c r="G420" i="4"/>
  <c r="G66" i="4"/>
  <c r="G130" i="4"/>
  <c r="G194" i="4"/>
  <c r="G258" i="4"/>
  <c r="G322" i="4"/>
  <c r="G386" i="4"/>
  <c r="G423" i="4"/>
  <c r="G444" i="4"/>
  <c r="G118" i="4"/>
  <c r="G246" i="4"/>
  <c r="G374" i="4"/>
  <c r="G440" i="4"/>
  <c r="G154" i="4"/>
  <c r="G394" i="4"/>
  <c r="G7" i="4"/>
  <c r="G23" i="4"/>
  <c r="G39" i="4"/>
  <c r="G55" i="4"/>
  <c r="G71" i="4"/>
  <c r="G87" i="4"/>
  <c r="G103" i="4"/>
  <c r="G119" i="4"/>
  <c r="G135" i="4"/>
  <c r="G151" i="4"/>
  <c r="G167" i="4"/>
  <c r="G183" i="4"/>
  <c r="G199" i="4"/>
  <c r="G215" i="4"/>
  <c r="G231" i="4"/>
  <c r="G247" i="4"/>
  <c r="G311" i="4"/>
  <c r="G375" i="4"/>
  <c r="G32" i="4"/>
  <c r="G96" i="4"/>
  <c r="G160" i="4"/>
  <c r="G224" i="4"/>
  <c r="G288" i="4"/>
  <c r="G352" i="4"/>
  <c r="G9" i="4"/>
  <c r="G73" i="4"/>
  <c r="G137" i="4"/>
  <c r="G201" i="4"/>
  <c r="G265" i="4"/>
  <c r="G329" i="4"/>
  <c r="G393" i="4"/>
  <c r="G6" i="4"/>
  <c r="G94" i="4"/>
  <c r="G350" i="4"/>
  <c r="G166" i="4"/>
  <c r="G218" i="4"/>
  <c r="G146" i="4"/>
  <c r="G402" i="4"/>
  <c r="G278" i="4"/>
  <c r="G298" i="4"/>
  <c r="G279" i="4"/>
  <c r="G407" i="4"/>
  <c r="G128" i="4"/>
  <c r="G256" i="4"/>
  <c r="G384" i="4"/>
  <c r="G105" i="4"/>
  <c r="G233" i="4"/>
  <c r="G361" i="4"/>
  <c r="G38" i="4"/>
  <c r="G432" i="4"/>
  <c r="G431" i="4"/>
  <c r="G450" i="4"/>
  <c r="G2" i="4"/>
  <c r="G359" i="4"/>
  <c r="G80" i="4"/>
  <c r="G208" i="4"/>
  <c r="G336" i="4"/>
  <c r="G57" i="4"/>
  <c r="G185" i="4"/>
  <c r="G313" i="4"/>
  <c r="G441" i="4"/>
  <c r="G286" i="4"/>
  <c r="G74" i="4"/>
  <c r="G338" i="4"/>
  <c r="G186" i="4"/>
  <c r="G263" i="4"/>
  <c r="G327" i="4"/>
  <c r="G391" i="4"/>
  <c r="G48" i="4"/>
  <c r="G112" i="4"/>
  <c r="G176" i="4"/>
  <c r="G240" i="4"/>
  <c r="G304" i="4"/>
  <c r="G368" i="4"/>
  <c r="G25" i="4"/>
  <c r="G89" i="4"/>
  <c r="G153" i="4"/>
  <c r="G217" i="4"/>
  <c r="G281" i="4"/>
  <c r="G345" i="4"/>
  <c r="G409" i="4"/>
  <c r="G22" i="4"/>
  <c r="G158" i="4"/>
  <c r="G411" i="4"/>
  <c r="G294" i="4"/>
  <c r="G346" i="4"/>
  <c r="G210" i="4"/>
  <c r="G428" i="4"/>
  <c r="G406" i="4"/>
  <c r="G415" i="4"/>
  <c r="G343" i="4"/>
  <c r="G64" i="4"/>
  <c r="G192" i="4"/>
  <c r="G320" i="4"/>
  <c r="G41" i="4"/>
  <c r="G169" i="4"/>
  <c r="G297" i="4"/>
  <c r="G425" i="4"/>
  <c r="G222" i="4"/>
  <c r="G414" i="4"/>
  <c r="G274" i="4"/>
  <c r="G451" i="4"/>
  <c r="G295" i="4"/>
  <c r="G16" i="4"/>
  <c r="G144" i="4"/>
  <c r="G272" i="4"/>
  <c r="G400" i="4"/>
  <c r="G121" i="4"/>
  <c r="G249" i="4"/>
  <c r="G377" i="4"/>
  <c r="G54" i="4"/>
  <c r="G454" i="4"/>
  <c r="G82" i="4"/>
  <c r="G150" i="4"/>
  <c r="K5" i="7"/>
  <c r="J5" i="7"/>
  <c r="J6" i="7"/>
  <c r="K6" i="7"/>
  <c r="I6" i="7"/>
  <c r="I5" i="7"/>
  <c r="B456" i="20" l="1"/>
  <c r="C456" i="20"/>
  <c r="D456" i="20"/>
  <c r="F456" i="20"/>
  <c r="C18" i="16" l="1"/>
  <c r="E11" i="16"/>
  <c r="F11" i="16" s="1"/>
  <c r="H15" i="18"/>
  <c r="H31" i="18"/>
  <c r="H47" i="18"/>
  <c r="H63" i="18"/>
  <c r="H79" i="18"/>
  <c r="H95" i="18"/>
  <c r="H111" i="18"/>
  <c r="H127" i="18"/>
  <c r="H143" i="18"/>
  <c r="H159" i="18"/>
  <c r="H175" i="18"/>
  <c r="H191" i="18"/>
  <c r="H207" i="18"/>
  <c r="H223" i="18"/>
  <c r="H239" i="18"/>
  <c r="H255" i="18"/>
  <c r="H271" i="18"/>
  <c r="H287" i="18"/>
  <c r="H302" i="18"/>
  <c r="H310" i="18"/>
  <c r="H318" i="18"/>
  <c r="H326" i="18"/>
  <c r="H334" i="18"/>
  <c r="H440" i="18"/>
  <c r="H444" i="18"/>
  <c r="H448" i="18"/>
  <c r="H452" i="18"/>
  <c r="H456" i="18"/>
  <c r="G458" i="18"/>
  <c r="H458" i="18" s="1"/>
  <c r="G457" i="18"/>
  <c r="H457" i="18" s="1"/>
  <c r="G456" i="18"/>
  <c r="G455" i="18"/>
  <c r="H455" i="18" s="1"/>
  <c r="G454" i="18"/>
  <c r="H454" i="18" s="1"/>
  <c r="G453" i="18"/>
  <c r="H453" i="18" s="1"/>
  <c r="G452" i="18"/>
  <c r="G451" i="18"/>
  <c r="H451" i="18" s="1"/>
  <c r="G450" i="18"/>
  <c r="H450" i="18" s="1"/>
  <c r="G449" i="18"/>
  <c r="H449" i="18" s="1"/>
  <c r="G448" i="18"/>
  <c r="G447" i="18"/>
  <c r="H447" i="18" s="1"/>
  <c r="G446" i="18"/>
  <c r="H446" i="18" s="1"/>
  <c r="G445" i="18"/>
  <c r="H445" i="18" s="1"/>
  <c r="G444" i="18"/>
  <c r="G443" i="18"/>
  <c r="H443" i="18" s="1"/>
  <c r="G442" i="18"/>
  <c r="H442" i="18" s="1"/>
  <c r="G441" i="18"/>
  <c r="H441" i="18" s="1"/>
  <c r="G440" i="18"/>
  <c r="G439" i="18"/>
  <c r="H439" i="18" s="1"/>
  <c r="G438" i="18"/>
  <c r="H438" i="18" s="1"/>
  <c r="G437" i="18"/>
  <c r="H437" i="18" s="1"/>
  <c r="G436" i="18"/>
  <c r="H436" i="18" s="1"/>
  <c r="G435" i="18"/>
  <c r="H435" i="18" s="1"/>
  <c r="G434" i="18"/>
  <c r="H434" i="18" s="1"/>
  <c r="G433" i="18"/>
  <c r="H433" i="18" s="1"/>
  <c r="G432" i="18"/>
  <c r="H432" i="18" s="1"/>
  <c r="G431" i="18"/>
  <c r="H431" i="18" s="1"/>
  <c r="G430" i="18"/>
  <c r="H430" i="18" s="1"/>
  <c r="G429" i="18"/>
  <c r="H429" i="18" s="1"/>
  <c r="G428" i="18"/>
  <c r="H428" i="18" s="1"/>
  <c r="G427" i="18"/>
  <c r="H427" i="18" s="1"/>
  <c r="G426" i="18"/>
  <c r="H426" i="18" s="1"/>
  <c r="G425" i="18"/>
  <c r="H425" i="18" s="1"/>
  <c r="G424" i="18"/>
  <c r="H424" i="18" s="1"/>
  <c r="G423" i="18"/>
  <c r="H423" i="18" s="1"/>
  <c r="G422" i="18"/>
  <c r="H422" i="18" s="1"/>
  <c r="G421" i="18"/>
  <c r="H421" i="18" s="1"/>
  <c r="G420" i="18"/>
  <c r="H420" i="18" s="1"/>
  <c r="G419" i="18"/>
  <c r="H419" i="18" s="1"/>
  <c r="G418" i="18"/>
  <c r="H418" i="18" s="1"/>
  <c r="G417" i="18"/>
  <c r="H417" i="18" s="1"/>
  <c r="G416" i="18"/>
  <c r="H416" i="18" s="1"/>
  <c r="G415" i="18"/>
  <c r="H415" i="18" s="1"/>
  <c r="G414" i="18"/>
  <c r="H414" i="18" s="1"/>
  <c r="G413" i="18"/>
  <c r="H413" i="18" s="1"/>
  <c r="G412" i="18"/>
  <c r="H412" i="18" s="1"/>
  <c r="G411" i="18"/>
  <c r="H411" i="18" s="1"/>
  <c r="G410" i="18"/>
  <c r="H410" i="18" s="1"/>
  <c r="G409" i="18"/>
  <c r="H409" i="18" s="1"/>
  <c r="G408" i="18"/>
  <c r="H408" i="18" s="1"/>
  <c r="G407" i="18"/>
  <c r="H407" i="18" s="1"/>
  <c r="G406" i="18"/>
  <c r="H406" i="18" s="1"/>
  <c r="G405" i="18"/>
  <c r="H405" i="18" s="1"/>
  <c r="G404" i="18"/>
  <c r="H404" i="18" s="1"/>
  <c r="G403" i="18"/>
  <c r="H403" i="18" s="1"/>
  <c r="G402" i="18"/>
  <c r="H402" i="18" s="1"/>
  <c r="G401" i="18"/>
  <c r="H401" i="18" s="1"/>
  <c r="G400" i="18"/>
  <c r="H400" i="18" s="1"/>
  <c r="G399" i="18"/>
  <c r="H399" i="18" s="1"/>
  <c r="G398" i="18"/>
  <c r="H398" i="18" s="1"/>
  <c r="G397" i="18"/>
  <c r="H397" i="18" s="1"/>
  <c r="G396" i="18"/>
  <c r="H396" i="18" s="1"/>
  <c r="G395" i="18"/>
  <c r="H395" i="18" s="1"/>
  <c r="G394" i="18"/>
  <c r="H394" i="18" s="1"/>
  <c r="G393" i="18"/>
  <c r="H393" i="18" s="1"/>
  <c r="G392" i="18"/>
  <c r="H392" i="18" s="1"/>
  <c r="G391" i="18"/>
  <c r="H391" i="18" s="1"/>
  <c r="G390" i="18"/>
  <c r="H390" i="18" s="1"/>
  <c r="G389" i="18"/>
  <c r="H389" i="18" s="1"/>
  <c r="G388" i="18"/>
  <c r="H388" i="18" s="1"/>
  <c r="G387" i="18"/>
  <c r="H387" i="18" s="1"/>
  <c r="G386" i="18"/>
  <c r="H386" i="18" s="1"/>
  <c r="G385" i="18"/>
  <c r="H385" i="18" s="1"/>
  <c r="G384" i="18"/>
  <c r="H384" i="18" s="1"/>
  <c r="G383" i="18"/>
  <c r="H383" i="18" s="1"/>
  <c r="G382" i="18"/>
  <c r="H382" i="18" s="1"/>
  <c r="G381" i="18"/>
  <c r="H381" i="18" s="1"/>
  <c r="G380" i="18"/>
  <c r="H380" i="18" s="1"/>
  <c r="G379" i="18"/>
  <c r="H379" i="18" s="1"/>
  <c r="G378" i="18"/>
  <c r="H378" i="18" s="1"/>
  <c r="G377" i="18"/>
  <c r="H377" i="18" s="1"/>
  <c r="G376" i="18"/>
  <c r="H376" i="18" s="1"/>
  <c r="G375" i="18"/>
  <c r="H375" i="18" s="1"/>
  <c r="G374" i="18"/>
  <c r="H374" i="18" s="1"/>
  <c r="G373" i="18"/>
  <c r="H373" i="18" s="1"/>
  <c r="G372" i="18"/>
  <c r="H372" i="18" s="1"/>
  <c r="G371" i="18"/>
  <c r="H371" i="18" s="1"/>
  <c r="G370" i="18"/>
  <c r="H370" i="18" s="1"/>
  <c r="G369" i="18"/>
  <c r="H369" i="18" s="1"/>
  <c r="G368" i="18"/>
  <c r="H368" i="18" s="1"/>
  <c r="G367" i="18"/>
  <c r="H367" i="18" s="1"/>
  <c r="G366" i="18"/>
  <c r="H366" i="18" s="1"/>
  <c r="G365" i="18"/>
  <c r="H365" i="18" s="1"/>
  <c r="G364" i="18"/>
  <c r="H364" i="18" s="1"/>
  <c r="G363" i="18"/>
  <c r="H363" i="18" s="1"/>
  <c r="G362" i="18"/>
  <c r="H362" i="18" s="1"/>
  <c r="G361" i="18"/>
  <c r="H361" i="18" s="1"/>
  <c r="G360" i="18"/>
  <c r="H360" i="18" s="1"/>
  <c r="G359" i="18"/>
  <c r="H359" i="18" s="1"/>
  <c r="G358" i="18"/>
  <c r="H358" i="18" s="1"/>
  <c r="G357" i="18"/>
  <c r="H357" i="18" s="1"/>
  <c r="G356" i="18"/>
  <c r="H356" i="18" s="1"/>
  <c r="G355" i="18"/>
  <c r="H355" i="18" s="1"/>
  <c r="G354" i="18"/>
  <c r="H354" i="18" s="1"/>
  <c r="G353" i="18"/>
  <c r="H353" i="18" s="1"/>
  <c r="G352" i="18"/>
  <c r="H352" i="18" s="1"/>
  <c r="G351" i="18"/>
  <c r="H351" i="18" s="1"/>
  <c r="G350" i="18"/>
  <c r="H350" i="18" s="1"/>
  <c r="G349" i="18"/>
  <c r="H349" i="18" s="1"/>
  <c r="G348" i="18"/>
  <c r="H348" i="18" s="1"/>
  <c r="G347" i="18"/>
  <c r="H347" i="18" s="1"/>
  <c r="G346" i="18"/>
  <c r="H346" i="18" s="1"/>
  <c r="G345" i="18"/>
  <c r="H345" i="18" s="1"/>
  <c r="G344" i="18"/>
  <c r="H344" i="18" s="1"/>
  <c r="G343" i="18"/>
  <c r="H343" i="18" s="1"/>
  <c r="G342" i="18"/>
  <c r="H342" i="18" s="1"/>
  <c r="G341" i="18"/>
  <c r="H341" i="18" s="1"/>
  <c r="G340" i="18"/>
  <c r="H340" i="18" s="1"/>
  <c r="G339" i="18"/>
  <c r="H339" i="18" s="1"/>
  <c r="G338" i="18"/>
  <c r="H338" i="18" s="1"/>
  <c r="G337" i="18"/>
  <c r="H337" i="18" s="1"/>
  <c r="G336" i="18"/>
  <c r="H336" i="18" s="1"/>
  <c r="G335" i="18"/>
  <c r="H335" i="18" s="1"/>
  <c r="G334" i="18"/>
  <c r="G333" i="18"/>
  <c r="H333" i="18" s="1"/>
  <c r="G332" i="18"/>
  <c r="H332" i="18" s="1"/>
  <c r="G331" i="18"/>
  <c r="H331" i="18" s="1"/>
  <c r="G330" i="18"/>
  <c r="H330" i="18" s="1"/>
  <c r="G329" i="18"/>
  <c r="H329" i="18" s="1"/>
  <c r="G328" i="18"/>
  <c r="H328" i="18" s="1"/>
  <c r="G327" i="18"/>
  <c r="H327" i="18" s="1"/>
  <c r="G326" i="18"/>
  <c r="G325" i="18"/>
  <c r="H325" i="18" s="1"/>
  <c r="G324" i="18"/>
  <c r="H324" i="18" s="1"/>
  <c r="G323" i="18"/>
  <c r="H323" i="18" s="1"/>
  <c r="G322" i="18"/>
  <c r="H322" i="18" s="1"/>
  <c r="G321" i="18"/>
  <c r="H321" i="18" s="1"/>
  <c r="G320" i="18"/>
  <c r="H320" i="18" s="1"/>
  <c r="G319" i="18"/>
  <c r="H319" i="18" s="1"/>
  <c r="G318" i="18"/>
  <c r="G317" i="18"/>
  <c r="H317" i="18" s="1"/>
  <c r="G316" i="18"/>
  <c r="H316" i="18" s="1"/>
  <c r="G315" i="18"/>
  <c r="H315" i="18" s="1"/>
  <c r="G314" i="18"/>
  <c r="H314" i="18" s="1"/>
  <c r="G313" i="18"/>
  <c r="H313" i="18" s="1"/>
  <c r="G312" i="18"/>
  <c r="H312" i="18" s="1"/>
  <c r="G311" i="18"/>
  <c r="H311" i="18" s="1"/>
  <c r="G310" i="18"/>
  <c r="G309" i="18"/>
  <c r="H309" i="18" s="1"/>
  <c r="G308" i="18"/>
  <c r="H308" i="18" s="1"/>
  <c r="G307" i="18"/>
  <c r="H307" i="18" s="1"/>
  <c r="G306" i="18"/>
  <c r="H306" i="18" s="1"/>
  <c r="G305" i="18"/>
  <c r="H305" i="18" s="1"/>
  <c r="G304" i="18"/>
  <c r="H304" i="18" s="1"/>
  <c r="G303" i="18"/>
  <c r="H303" i="18" s="1"/>
  <c r="G302" i="18"/>
  <c r="G301" i="18"/>
  <c r="H301" i="18" s="1"/>
  <c r="G300" i="18"/>
  <c r="H300" i="18" s="1"/>
  <c r="G299" i="18"/>
  <c r="H299" i="18" s="1"/>
  <c r="G298" i="18"/>
  <c r="H298" i="18" s="1"/>
  <c r="G297" i="18"/>
  <c r="H297" i="18" s="1"/>
  <c r="G296" i="18"/>
  <c r="H296" i="18" s="1"/>
  <c r="G295" i="18"/>
  <c r="H295" i="18" s="1"/>
  <c r="G294" i="18"/>
  <c r="H294" i="18" s="1"/>
  <c r="G293" i="18"/>
  <c r="H293" i="18" s="1"/>
  <c r="G292" i="18"/>
  <c r="H292" i="18" s="1"/>
  <c r="G291" i="18"/>
  <c r="H291" i="18" s="1"/>
  <c r="G290" i="18"/>
  <c r="H290" i="18" s="1"/>
  <c r="G289" i="18"/>
  <c r="H289" i="18" s="1"/>
  <c r="G288" i="18"/>
  <c r="H288" i="18" s="1"/>
  <c r="G287" i="18"/>
  <c r="G286" i="18"/>
  <c r="H286" i="18" s="1"/>
  <c r="G285" i="18"/>
  <c r="H285" i="18" s="1"/>
  <c r="G284" i="18"/>
  <c r="H284" i="18" s="1"/>
  <c r="G283" i="18"/>
  <c r="H283" i="18" s="1"/>
  <c r="G282" i="18"/>
  <c r="H282" i="18" s="1"/>
  <c r="G281" i="18"/>
  <c r="H281" i="18" s="1"/>
  <c r="G280" i="18"/>
  <c r="H280" i="18" s="1"/>
  <c r="G279" i="18"/>
  <c r="H279" i="18" s="1"/>
  <c r="G278" i="18"/>
  <c r="H278" i="18" s="1"/>
  <c r="G277" i="18"/>
  <c r="H277" i="18" s="1"/>
  <c r="G276" i="18"/>
  <c r="H276" i="18" s="1"/>
  <c r="G275" i="18"/>
  <c r="H275" i="18" s="1"/>
  <c r="G274" i="18"/>
  <c r="H274" i="18" s="1"/>
  <c r="G273" i="18"/>
  <c r="H273" i="18" s="1"/>
  <c r="G272" i="18"/>
  <c r="H272" i="18" s="1"/>
  <c r="G271" i="18"/>
  <c r="G270" i="18"/>
  <c r="H270" i="18" s="1"/>
  <c r="G269" i="18"/>
  <c r="H269" i="18" s="1"/>
  <c r="G268" i="18"/>
  <c r="H268" i="18" s="1"/>
  <c r="G267" i="18"/>
  <c r="H267" i="18" s="1"/>
  <c r="G266" i="18"/>
  <c r="H266" i="18" s="1"/>
  <c r="G265" i="18"/>
  <c r="H265" i="18" s="1"/>
  <c r="G264" i="18"/>
  <c r="H264" i="18" s="1"/>
  <c r="G263" i="18"/>
  <c r="H263" i="18" s="1"/>
  <c r="G262" i="18"/>
  <c r="H262" i="18" s="1"/>
  <c r="G261" i="18"/>
  <c r="H261" i="18" s="1"/>
  <c r="G260" i="18"/>
  <c r="H260" i="18" s="1"/>
  <c r="G259" i="18"/>
  <c r="H259" i="18" s="1"/>
  <c r="G258" i="18"/>
  <c r="H258" i="18" s="1"/>
  <c r="G257" i="18"/>
  <c r="H257" i="18" s="1"/>
  <c r="G256" i="18"/>
  <c r="H256" i="18" s="1"/>
  <c r="G255" i="18"/>
  <c r="G254" i="18"/>
  <c r="H254" i="18" s="1"/>
  <c r="G253" i="18"/>
  <c r="H253" i="18" s="1"/>
  <c r="G252" i="18"/>
  <c r="H252" i="18" s="1"/>
  <c r="G251" i="18"/>
  <c r="H251" i="18" s="1"/>
  <c r="G250" i="18"/>
  <c r="H250" i="18" s="1"/>
  <c r="G249" i="18"/>
  <c r="H249" i="18" s="1"/>
  <c r="G248" i="18"/>
  <c r="H248" i="18" s="1"/>
  <c r="G247" i="18"/>
  <c r="H247" i="18" s="1"/>
  <c r="G246" i="18"/>
  <c r="H246" i="18" s="1"/>
  <c r="G245" i="18"/>
  <c r="H245" i="18" s="1"/>
  <c r="G244" i="18"/>
  <c r="H244" i="18" s="1"/>
  <c r="G243" i="18"/>
  <c r="H243" i="18" s="1"/>
  <c r="G242" i="18"/>
  <c r="H242" i="18" s="1"/>
  <c r="G241" i="18"/>
  <c r="H241" i="18" s="1"/>
  <c r="G240" i="18"/>
  <c r="H240" i="18" s="1"/>
  <c r="G239" i="18"/>
  <c r="G238" i="18"/>
  <c r="H238" i="18" s="1"/>
  <c r="G237" i="18"/>
  <c r="H237" i="18" s="1"/>
  <c r="G236" i="18"/>
  <c r="H236" i="18" s="1"/>
  <c r="G235" i="18"/>
  <c r="H235" i="18" s="1"/>
  <c r="G234" i="18"/>
  <c r="H234" i="18" s="1"/>
  <c r="G233" i="18"/>
  <c r="H233" i="18" s="1"/>
  <c r="G232" i="18"/>
  <c r="H232" i="18" s="1"/>
  <c r="G231" i="18"/>
  <c r="H231" i="18" s="1"/>
  <c r="G230" i="18"/>
  <c r="H230" i="18" s="1"/>
  <c r="G229" i="18"/>
  <c r="H229" i="18" s="1"/>
  <c r="G228" i="18"/>
  <c r="H228" i="18" s="1"/>
  <c r="G227" i="18"/>
  <c r="H227" i="18" s="1"/>
  <c r="G226" i="18"/>
  <c r="H226" i="18" s="1"/>
  <c r="G225" i="18"/>
  <c r="H225" i="18" s="1"/>
  <c r="G224" i="18"/>
  <c r="H224" i="18" s="1"/>
  <c r="G223" i="18"/>
  <c r="G222" i="18"/>
  <c r="H222" i="18" s="1"/>
  <c r="G221" i="18"/>
  <c r="H221" i="18" s="1"/>
  <c r="G220" i="18"/>
  <c r="H220" i="18" s="1"/>
  <c r="G219" i="18"/>
  <c r="H219" i="18" s="1"/>
  <c r="G218" i="18"/>
  <c r="H218" i="18" s="1"/>
  <c r="G217" i="18"/>
  <c r="H217" i="18" s="1"/>
  <c r="G216" i="18"/>
  <c r="H216" i="18" s="1"/>
  <c r="G215" i="18"/>
  <c r="H215" i="18" s="1"/>
  <c r="G214" i="18"/>
  <c r="H214" i="18" s="1"/>
  <c r="G213" i="18"/>
  <c r="H213" i="18" s="1"/>
  <c r="G212" i="18"/>
  <c r="H212" i="18" s="1"/>
  <c r="G211" i="18"/>
  <c r="H211" i="18" s="1"/>
  <c r="G210" i="18"/>
  <c r="H210" i="18" s="1"/>
  <c r="G209" i="18"/>
  <c r="H209" i="18" s="1"/>
  <c r="G208" i="18"/>
  <c r="H208" i="18" s="1"/>
  <c r="G207" i="18"/>
  <c r="G206" i="18"/>
  <c r="H206" i="18" s="1"/>
  <c r="G205" i="18"/>
  <c r="H205" i="18" s="1"/>
  <c r="G204" i="18"/>
  <c r="H204" i="18" s="1"/>
  <c r="G203" i="18"/>
  <c r="H203" i="18" s="1"/>
  <c r="G202" i="18"/>
  <c r="H202" i="18" s="1"/>
  <c r="G201" i="18"/>
  <c r="H201" i="18" s="1"/>
  <c r="G200" i="18"/>
  <c r="H200" i="18" s="1"/>
  <c r="G199" i="18"/>
  <c r="H199" i="18" s="1"/>
  <c r="G198" i="18"/>
  <c r="H198" i="18" s="1"/>
  <c r="G197" i="18"/>
  <c r="H197" i="18" s="1"/>
  <c r="G196" i="18"/>
  <c r="H196" i="18" s="1"/>
  <c r="G195" i="18"/>
  <c r="H195" i="18" s="1"/>
  <c r="G194" i="18"/>
  <c r="H194" i="18" s="1"/>
  <c r="G193" i="18"/>
  <c r="H193" i="18" s="1"/>
  <c r="G192" i="18"/>
  <c r="H192" i="18" s="1"/>
  <c r="G191" i="18"/>
  <c r="G190" i="18"/>
  <c r="H190" i="18" s="1"/>
  <c r="G189" i="18"/>
  <c r="H189" i="18" s="1"/>
  <c r="G188" i="18"/>
  <c r="H188" i="18" s="1"/>
  <c r="G187" i="18"/>
  <c r="H187" i="18" s="1"/>
  <c r="G186" i="18"/>
  <c r="H186" i="18" s="1"/>
  <c r="G185" i="18"/>
  <c r="H185" i="18" s="1"/>
  <c r="G184" i="18"/>
  <c r="H184" i="18" s="1"/>
  <c r="G183" i="18"/>
  <c r="H183" i="18" s="1"/>
  <c r="G182" i="18"/>
  <c r="H182" i="18" s="1"/>
  <c r="G181" i="18"/>
  <c r="H181" i="18" s="1"/>
  <c r="G180" i="18"/>
  <c r="H180" i="18" s="1"/>
  <c r="G179" i="18"/>
  <c r="H179" i="18" s="1"/>
  <c r="G178" i="18"/>
  <c r="H178" i="18" s="1"/>
  <c r="G177" i="18"/>
  <c r="H177" i="18" s="1"/>
  <c r="G176" i="18"/>
  <c r="H176" i="18" s="1"/>
  <c r="G175" i="18"/>
  <c r="G174" i="18"/>
  <c r="H174" i="18" s="1"/>
  <c r="G173" i="18"/>
  <c r="H173" i="18" s="1"/>
  <c r="G172" i="18"/>
  <c r="H172" i="18" s="1"/>
  <c r="G171" i="18"/>
  <c r="H171" i="18" s="1"/>
  <c r="G170" i="18"/>
  <c r="H170" i="18" s="1"/>
  <c r="G169" i="18"/>
  <c r="H169" i="18" s="1"/>
  <c r="G168" i="18"/>
  <c r="H168" i="18" s="1"/>
  <c r="G167" i="18"/>
  <c r="H167" i="18" s="1"/>
  <c r="G166" i="18"/>
  <c r="H166" i="18" s="1"/>
  <c r="G165" i="18"/>
  <c r="H165" i="18" s="1"/>
  <c r="G164" i="18"/>
  <c r="H164" i="18" s="1"/>
  <c r="G163" i="18"/>
  <c r="H163" i="18" s="1"/>
  <c r="G162" i="18"/>
  <c r="H162" i="18" s="1"/>
  <c r="G161" i="18"/>
  <c r="H161" i="18" s="1"/>
  <c r="G160" i="18"/>
  <c r="H160" i="18" s="1"/>
  <c r="G159" i="18"/>
  <c r="G158" i="18"/>
  <c r="H158" i="18" s="1"/>
  <c r="G157" i="18"/>
  <c r="H157" i="18" s="1"/>
  <c r="G156" i="18"/>
  <c r="H156" i="18" s="1"/>
  <c r="G155" i="18"/>
  <c r="H155" i="18" s="1"/>
  <c r="G154" i="18"/>
  <c r="H154" i="18" s="1"/>
  <c r="G153" i="18"/>
  <c r="H153" i="18" s="1"/>
  <c r="G152" i="18"/>
  <c r="H152" i="18" s="1"/>
  <c r="G151" i="18"/>
  <c r="H151" i="18" s="1"/>
  <c r="G150" i="18"/>
  <c r="H150" i="18" s="1"/>
  <c r="G149" i="18"/>
  <c r="H149" i="18" s="1"/>
  <c r="G148" i="18"/>
  <c r="H148" i="18" s="1"/>
  <c r="G147" i="18"/>
  <c r="H147" i="18" s="1"/>
  <c r="G146" i="18"/>
  <c r="H146" i="18" s="1"/>
  <c r="G145" i="18"/>
  <c r="H145" i="18" s="1"/>
  <c r="G144" i="18"/>
  <c r="H144" i="18" s="1"/>
  <c r="G143" i="18"/>
  <c r="G142" i="18"/>
  <c r="H142" i="18" s="1"/>
  <c r="G141" i="18"/>
  <c r="H141" i="18" s="1"/>
  <c r="G140" i="18"/>
  <c r="H140" i="18" s="1"/>
  <c r="G139" i="18"/>
  <c r="H139" i="18" s="1"/>
  <c r="G138" i="18"/>
  <c r="H138" i="18" s="1"/>
  <c r="G137" i="18"/>
  <c r="H137" i="18" s="1"/>
  <c r="G136" i="18"/>
  <c r="H136" i="18" s="1"/>
  <c r="G135" i="18"/>
  <c r="H135" i="18" s="1"/>
  <c r="G134" i="18"/>
  <c r="H134" i="18" s="1"/>
  <c r="G133" i="18"/>
  <c r="H133" i="18" s="1"/>
  <c r="G132" i="18"/>
  <c r="H132" i="18" s="1"/>
  <c r="G131" i="18"/>
  <c r="H131" i="18" s="1"/>
  <c r="G130" i="18"/>
  <c r="H130" i="18" s="1"/>
  <c r="G129" i="18"/>
  <c r="H129" i="18" s="1"/>
  <c r="G128" i="18"/>
  <c r="H128" i="18" s="1"/>
  <c r="G127" i="18"/>
  <c r="G126" i="18"/>
  <c r="H126" i="18" s="1"/>
  <c r="G125" i="18"/>
  <c r="H125" i="18" s="1"/>
  <c r="G124" i="18"/>
  <c r="H124" i="18" s="1"/>
  <c r="G123" i="18"/>
  <c r="H123" i="18" s="1"/>
  <c r="G122" i="18"/>
  <c r="H122" i="18" s="1"/>
  <c r="G121" i="18"/>
  <c r="H121" i="18" s="1"/>
  <c r="G120" i="18"/>
  <c r="H120" i="18" s="1"/>
  <c r="G119" i="18"/>
  <c r="H119" i="18" s="1"/>
  <c r="G118" i="18"/>
  <c r="H118" i="18" s="1"/>
  <c r="G117" i="18"/>
  <c r="H117" i="18" s="1"/>
  <c r="G116" i="18"/>
  <c r="H116" i="18" s="1"/>
  <c r="G115" i="18"/>
  <c r="H115" i="18" s="1"/>
  <c r="G114" i="18"/>
  <c r="H114" i="18" s="1"/>
  <c r="G113" i="18"/>
  <c r="H113" i="18" s="1"/>
  <c r="G112" i="18"/>
  <c r="H112" i="18" s="1"/>
  <c r="G111" i="18"/>
  <c r="G110" i="18"/>
  <c r="H110" i="18" s="1"/>
  <c r="G109" i="18"/>
  <c r="H109" i="18" s="1"/>
  <c r="G108" i="18"/>
  <c r="H108" i="18" s="1"/>
  <c r="G107" i="18"/>
  <c r="H107" i="18" s="1"/>
  <c r="G106" i="18"/>
  <c r="H106" i="18" s="1"/>
  <c r="G105" i="18"/>
  <c r="H105" i="18" s="1"/>
  <c r="G104" i="18"/>
  <c r="H104" i="18" s="1"/>
  <c r="G103" i="18"/>
  <c r="H103" i="18" s="1"/>
  <c r="G102" i="18"/>
  <c r="H102" i="18" s="1"/>
  <c r="G101" i="18"/>
  <c r="H101" i="18" s="1"/>
  <c r="G100" i="18"/>
  <c r="H100" i="18" s="1"/>
  <c r="G99" i="18"/>
  <c r="H99" i="18" s="1"/>
  <c r="G98" i="18"/>
  <c r="H98" i="18" s="1"/>
  <c r="G97" i="18"/>
  <c r="H97" i="18" s="1"/>
  <c r="G96" i="18"/>
  <c r="H96" i="18" s="1"/>
  <c r="G95" i="18"/>
  <c r="G94" i="18"/>
  <c r="H94" i="18" s="1"/>
  <c r="G93" i="18"/>
  <c r="H93" i="18" s="1"/>
  <c r="G92" i="18"/>
  <c r="H92" i="18" s="1"/>
  <c r="G91" i="18"/>
  <c r="H91" i="18" s="1"/>
  <c r="G90" i="18"/>
  <c r="H90" i="18" s="1"/>
  <c r="G89" i="18"/>
  <c r="H89" i="18" s="1"/>
  <c r="G88" i="18"/>
  <c r="H88" i="18" s="1"/>
  <c r="G87" i="18"/>
  <c r="H87" i="18" s="1"/>
  <c r="G86" i="18"/>
  <c r="H86" i="18" s="1"/>
  <c r="G85" i="18"/>
  <c r="H85" i="18" s="1"/>
  <c r="G84" i="18"/>
  <c r="H84" i="18" s="1"/>
  <c r="G83" i="18"/>
  <c r="H83" i="18" s="1"/>
  <c r="G82" i="18"/>
  <c r="H82" i="18" s="1"/>
  <c r="G81" i="18"/>
  <c r="H81" i="18" s="1"/>
  <c r="G80" i="18"/>
  <c r="H80" i="18" s="1"/>
  <c r="G79" i="18"/>
  <c r="G78" i="18"/>
  <c r="H78" i="18" s="1"/>
  <c r="G77" i="18"/>
  <c r="H77" i="18" s="1"/>
  <c r="G76" i="18"/>
  <c r="H76" i="18" s="1"/>
  <c r="G75" i="18"/>
  <c r="H75" i="18" s="1"/>
  <c r="G74" i="18"/>
  <c r="H74" i="18" s="1"/>
  <c r="G73" i="18"/>
  <c r="H73" i="18" s="1"/>
  <c r="G72" i="18"/>
  <c r="H72" i="18" s="1"/>
  <c r="G71" i="18"/>
  <c r="H71" i="18" s="1"/>
  <c r="G70" i="18"/>
  <c r="H70" i="18" s="1"/>
  <c r="G69" i="18"/>
  <c r="H69" i="18" s="1"/>
  <c r="G68" i="18"/>
  <c r="H68" i="18" s="1"/>
  <c r="G67" i="18"/>
  <c r="H67" i="18" s="1"/>
  <c r="G66" i="18"/>
  <c r="H66" i="18" s="1"/>
  <c r="G65" i="18"/>
  <c r="H65" i="18" s="1"/>
  <c r="G64" i="18"/>
  <c r="H64" i="18" s="1"/>
  <c r="G63" i="18"/>
  <c r="G62" i="18"/>
  <c r="H62" i="18" s="1"/>
  <c r="G61" i="18"/>
  <c r="H61" i="18" s="1"/>
  <c r="G60" i="18"/>
  <c r="H60" i="18" s="1"/>
  <c r="G59" i="18"/>
  <c r="H59" i="18" s="1"/>
  <c r="G58" i="18"/>
  <c r="H58" i="18" s="1"/>
  <c r="G57" i="18"/>
  <c r="H57" i="18" s="1"/>
  <c r="G56" i="18"/>
  <c r="H56" i="18" s="1"/>
  <c r="G55" i="18"/>
  <c r="H55" i="18" s="1"/>
  <c r="G54" i="18"/>
  <c r="H54" i="18" s="1"/>
  <c r="G53" i="18"/>
  <c r="H53" i="18" s="1"/>
  <c r="G52" i="18"/>
  <c r="H52" i="18" s="1"/>
  <c r="G51" i="18"/>
  <c r="H51" i="18" s="1"/>
  <c r="G50" i="18"/>
  <c r="H50" i="18" s="1"/>
  <c r="G49" i="18"/>
  <c r="H49" i="18" s="1"/>
  <c r="G48" i="18"/>
  <c r="H48" i="18" s="1"/>
  <c r="G47" i="18"/>
  <c r="G46" i="18"/>
  <c r="H46" i="18" s="1"/>
  <c r="G45" i="18"/>
  <c r="H45" i="18" s="1"/>
  <c r="G44" i="18"/>
  <c r="H44" i="18" s="1"/>
  <c r="G43" i="18"/>
  <c r="H43" i="18" s="1"/>
  <c r="G42" i="18"/>
  <c r="H42" i="18" s="1"/>
  <c r="G41" i="18"/>
  <c r="H41" i="18" s="1"/>
  <c r="G40" i="18"/>
  <c r="H40" i="18" s="1"/>
  <c r="G39" i="18"/>
  <c r="H39" i="18" s="1"/>
  <c r="G38" i="18"/>
  <c r="H38" i="18" s="1"/>
  <c r="G37" i="18"/>
  <c r="H37" i="18" s="1"/>
  <c r="G36" i="18"/>
  <c r="H36" i="18" s="1"/>
  <c r="G35" i="18"/>
  <c r="H35" i="18" s="1"/>
  <c r="G34" i="18"/>
  <c r="H34" i="18" s="1"/>
  <c r="G33" i="18"/>
  <c r="H33" i="18" s="1"/>
  <c r="G32" i="18"/>
  <c r="H32" i="18" s="1"/>
  <c r="G31" i="18"/>
  <c r="G30" i="18"/>
  <c r="H30" i="18" s="1"/>
  <c r="G29" i="18"/>
  <c r="H29" i="18" s="1"/>
  <c r="G28" i="18"/>
  <c r="H28" i="18" s="1"/>
  <c r="G27" i="18"/>
  <c r="H27" i="18" s="1"/>
  <c r="G26" i="18"/>
  <c r="H26" i="18" s="1"/>
  <c r="G25" i="18"/>
  <c r="H25" i="18" s="1"/>
  <c r="G24" i="18"/>
  <c r="H24" i="18" s="1"/>
  <c r="G23" i="18"/>
  <c r="H23" i="18" s="1"/>
  <c r="G22" i="18"/>
  <c r="H22" i="18" s="1"/>
  <c r="G21" i="18"/>
  <c r="H21" i="18" s="1"/>
  <c r="G20" i="18"/>
  <c r="H20" i="18" s="1"/>
  <c r="G19" i="18"/>
  <c r="H19" i="18" s="1"/>
  <c r="G18" i="18"/>
  <c r="H18" i="18" s="1"/>
  <c r="G17" i="18"/>
  <c r="H17" i="18" s="1"/>
  <c r="G16" i="18"/>
  <c r="H16" i="18" s="1"/>
  <c r="G15" i="18"/>
  <c r="G14" i="18"/>
  <c r="H14" i="18" s="1"/>
  <c r="G13" i="18"/>
  <c r="H13" i="18" s="1"/>
  <c r="G12" i="18"/>
  <c r="H12" i="18" s="1"/>
  <c r="G11" i="18"/>
  <c r="H11" i="18" s="1"/>
  <c r="G10" i="18"/>
  <c r="H10" i="18" s="1"/>
  <c r="G9" i="18"/>
  <c r="H9" i="18" s="1"/>
  <c r="G8" i="18"/>
  <c r="H8" i="18" s="1"/>
  <c r="G7" i="18"/>
  <c r="H7" i="18" s="1"/>
  <c r="G6" i="18"/>
  <c r="H6" i="18" s="1"/>
  <c r="G5" i="18"/>
  <c r="H5" i="18" s="1"/>
  <c r="E12" i="16"/>
  <c r="F12" i="16" s="1"/>
  <c r="D3" i="13"/>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3" i="13"/>
  <c r="D444" i="13"/>
  <c r="D445" i="13"/>
  <c r="D446" i="13"/>
  <c r="D447" i="13"/>
  <c r="D448" i="13"/>
  <c r="D449" i="13"/>
  <c r="D450" i="13"/>
  <c r="D451" i="13"/>
  <c r="D452" i="13"/>
  <c r="D453" i="13"/>
  <c r="D454" i="13"/>
  <c r="D455" i="13"/>
  <c r="D2" i="13"/>
  <c r="E13" i="16" l="1"/>
  <c r="F13" i="16" s="1"/>
  <c r="E455" i="12" l="1"/>
  <c r="E454" i="12"/>
  <c r="E453" i="12"/>
  <c r="E452" i="12"/>
  <c r="E451" i="12"/>
  <c r="E450" i="12"/>
  <c r="E449" i="12"/>
  <c r="E448" i="12"/>
  <c r="E447" i="12"/>
  <c r="E446" i="12"/>
  <c r="E445" i="12"/>
  <c r="E444" i="12"/>
  <c r="E443" i="12"/>
  <c r="E442" i="12"/>
  <c r="E441" i="12"/>
  <c r="E440" i="12"/>
  <c r="E439" i="12"/>
  <c r="E438" i="12"/>
  <c r="E437" i="12"/>
  <c r="E436" i="12"/>
  <c r="E435" i="12"/>
  <c r="E434" i="12"/>
  <c r="E433" i="12"/>
  <c r="E432" i="12"/>
  <c r="E431" i="12"/>
  <c r="E430" i="12"/>
  <c r="E429" i="12"/>
  <c r="E428" i="12"/>
  <c r="E427" i="12"/>
  <c r="E426" i="12"/>
  <c r="E425" i="12"/>
  <c r="E424" i="12"/>
  <c r="E423" i="12"/>
  <c r="E422" i="12"/>
  <c r="E421" i="12"/>
  <c r="E420" i="12"/>
  <c r="E419" i="12"/>
  <c r="E418" i="12"/>
  <c r="E417" i="12"/>
  <c r="E416" i="12"/>
  <c r="E415" i="12"/>
  <c r="E414" i="12"/>
  <c r="E413" i="12"/>
  <c r="E412" i="12"/>
  <c r="E411" i="12"/>
  <c r="E410" i="12"/>
  <c r="E409" i="12"/>
  <c r="E408" i="12"/>
  <c r="E407" i="12"/>
  <c r="E406" i="12"/>
  <c r="E405" i="12"/>
  <c r="E404" i="12"/>
  <c r="E403" i="12"/>
  <c r="E402" i="12"/>
  <c r="E401" i="12"/>
  <c r="E400" i="12"/>
  <c r="E399" i="12"/>
  <c r="E398" i="12"/>
  <c r="E397" i="12"/>
  <c r="E396" i="12"/>
  <c r="E395" i="12"/>
  <c r="E394" i="12"/>
  <c r="E393" i="12"/>
  <c r="E392" i="12"/>
  <c r="E391" i="12"/>
  <c r="E390" i="12"/>
  <c r="E389" i="12"/>
  <c r="E388" i="12"/>
  <c r="E387" i="12"/>
  <c r="E386" i="12"/>
  <c r="E385" i="12"/>
  <c r="E384" i="12"/>
  <c r="E383" i="12"/>
  <c r="E382" i="12"/>
  <c r="E381" i="12"/>
  <c r="E380" i="12"/>
  <c r="E379" i="12"/>
  <c r="E378" i="12"/>
  <c r="E377" i="12"/>
  <c r="E376" i="12"/>
  <c r="E375" i="12"/>
  <c r="E374" i="12"/>
  <c r="E373" i="12"/>
  <c r="E372" i="12"/>
  <c r="E371" i="12"/>
  <c r="E370" i="12"/>
  <c r="E369" i="12"/>
  <c r="E368" i="12"/>
  <c r="E367" i="12"/>
  <c r="E366" i="12"/>
  <c r="E365" i="12"/>
  <c r="E364" i="12"/>
  <c r="E363" i="12"/>
  <c r="E362" i="12"/>
  <c r="E361" i="12"/>
  <c r="E360" i="12"/>
  <c r="E359" i="12"/>
  <c r="E358" i="12"/>
  <c r="E357" i="12"/>
  <c r="E356" i="12"/>
  <c r="E355" i="12"/>
  <c r="E354" i="12"/>
  <c r="E353" i="12"/>
  <c r="E352" i="12"/>
  <c r="E351" i="12"/>
  <c r="E350" i="12"/>
  <c r="E349" i="12"/>
  <c r="E348" i="12"/>
  <c r="E347" i="12"/>
  <c r="E346" i="12"/>
  <c r="E345" i="12"/>
  <c r="E344" i="12"/>
  <c r="E343" i="12"/>
  <c r="E342" i="12"/>
  <c r="E341" i="12"/>
  <c r="E340" i="12"/>
  <c r="E339" i="12"/>
  <c r="E338" i="12"/>
  <c r="E337" i="12"/>
  <c r="E336" i="12"/>
  <c r="E335" i="12"/>
  <c r="E334" i="12"/>
  <c r="E333" i="12"/>
  <c r="E332" i="12"/>
  <c r="E331" i="12"/>
  <c r="E330" i="12"/>
  <c r="E329" i="12"/>
  <c r="E328" i="12"/>
  <c r="E327" i="12"/>
  <c r="E326" i="12"/>
  <c r="E325" i="12"/>
  <c r="E324" i="12"/>
  <c r="E323" i="12"/>
  <c r="E322" i="12"/>
  <c r="E321" i="12"/>
  <c r="E320" i="12"/>
  <c r="E319" i="12"/>
  <c r="E318" i="12"/>
  <c r="E317" i="12"/>
  <c r="E316" i="12"/>
  <c r="E315" i="12"/>
  <c r="E314" i="12"/>
  <c r="E313" i="12"/>
  <c r="E312" i="12"/>
  <c r="E311" i="12"/>
  <c r="E310" i="12"/>
  <c r="E309" i="12"/>
  <c r="E308" i="12"/>
  <c r="E307" i="12"/>
  <c r="E306" i="12"/>
  <c r="E305" i="12"/>
  <c r="E304" i="12"/>
  <c r="E303" i="12"/>
  <c r="E302" i="12"/>
  <c r="E301" i="12"/>
  <c r="E300" i="12"/>
  <c r="E299" i="12"/>
  <c r="E298" i="12"/>
  <c r="E297" i="12"/>
  <c r="E296" i="12"/>
  <c r="E295" i="12"/>
  <c r="E294" i="12"/>
  <c r="E293" i="12"/>
  <c r="E292" i="12"/>
  <c r="E291" i="12"/>
  <c r="E290" i="12"/>
  <c r="E289" i="12"/>
  <c r="E288" i="12"/>
  <c r="E287" i="12"/>
  <c r="E286" i="12"/>
  <c r="E285" i="12"/>
  <c r="E284" i="12"/>
  <c r="E283" i="12"/>
  <c r="E282" i="12"/>
  <c r="E281" i="12"/>
  <c r="E280" i="12"/>
  <c r="E279" i="12"/>
  <c r="E278" i="12"/>
  <c r="E277" i="12"/>
  <c r="E276" i="12"/>
  <c r="E275" i="12"/>
  <c r="E274" i="12"/>
  <c r="E273" i="12"/>
  <c r="E272" i="12"/>
  <c r="E271" i="12"/>
  <c r="E270" i="12"/>
  <c r="E269" i="12"/>
  <c r="E268" i="12"/>
  <c r="E267" i="12"/>
  <c r="E266" i="12"/>
  <c r="E265" i="12"/>
  <c r="E264" i="12"/>
  <c r="E263" i="12"/>
  <c r="E262" i="12"/>
  <c r="E261" i="12"/>
  <c r="E260" i="12"/>
  <c r="E259" i="12"/>
  <c r="E258" i="12"/>
  <c r="E257" i="12"/>
  <c r="E256" i="12"/>
  <c r="E255" i="12"/>
  <c r="E254" i="12"/>
  <c r="E253" i="12"/>
  <c r="E252" i="12"/>
  <c r="E251" i="12"/>
  <c r="E250" i="12"/>
  <c r="E249" i="12"/>
  <c r="E248" i="12"/>
  <c r="E247" i="12"/>
  <c r="E246" i="12"/>
  <c r="E245" i="12"/>
  <c r="E244" i="12"/>
  <c r="E243" i="12"/>
  <c r="E242" i="12"/>
  <c r="E241" i="12"/>
  <c r="E240" i="12"/>
  <c r="E239" i="12"/>
  <c r="E238" i="12"/>
  <c r="E237" i="12"/>
  <c r="E236" i="12"/>
  <c r="E235" i="12"/>
  <c r="E234" i="12"/>
  <c r="E233" i="12"/>
  <c r="E232" i="12"/>
  <c r="E231" i="12"/>
  <c r="E230" i="12"/>
  <c r="E229" i="12"/>
  <c r="E228" i="12"/>
  <c r="E227" i="12"/>
  <c r="E226" i="12"/>
  <c r="E225" i="12"/>
  <c r="E224" i="12"/>
  <c r="E223" i="12"/>
  <c r="E222" i="12"/>
  <c r="E221" i="12"/>
  <c r="E220" i="12"/>
  <c r="E219" i="12"/>
  <c r="E218" i="12"/>
  <c r="E217" i="12"/>
  <c r="E216" i="12"/>
  <c r="E215" i="12"/>
  <c r="E214" i="12"/>
  <c r="E213" i="12"/>
  <c r="E212" i="12"/>
  <c r="E211" i="12"/>
  <c r="E210" i="12"/>
  <c r="E209" i="12"/>
  <c r="E208" i="12"/>
  <c r="E207" i="12"/>
  <c r="E206" i="12"/>
  <c r="E205" i="12"/>
  <c r="E204" i="12"/>
  <c r="E203" i="12"/>
  <c r="E202" i="12"/>
  <c r="E201" i="12"/>
  <c r="E200" i="12"/>
  <c r="E199" i="12"/>
  <c r="E198" i="12"/>
  <c r="E197" i="12"/>
  <c r="E196" i="12"/>
  <c r="E195" i="12"/>
  <c r="E194" i="12"/>
  <c r="E193" i="12"/>
  <c r="E192" i="12"/>
  <c r="E191" i="12"/>
  <c r="E190" i="12"/>
  <c r="E189" i="12"/>
  <c r="E188" i="12"/>
  <c r="E187" i="12"/>
  <c r="E186" i="12"/>
  <c r="E185" i="12"/>
  <c r="E184" i="12"/>
  <c r="E183" i="12"/>
  <c r="E182" i="12"/>
  <c r="E181" i="12"/>
  <c r="E180" i="12"/>
  <c r="E179" i="12"/>
  <c r="E178" i="12"/>
  <c r="E177" i="12"/>
  <c r="E176" i="12"/>
  <c r="E175" i="12"/>
  <c r="E174" i="12"/>
  <c r="E173" i="12"/>
  <c r="E172" i="12"/>
  <c r="E171" i="12"/>
  <c r="E170" i="12"/>
  <c r="E169" i="12"/>
  <c r="E168" i="12"/>
  <c r="E167" i="12"/>
  <c r="E166" i="12"/>
  <c r="E165" i="12"/>
  <c r="E164" i="12"/>
  <c r="E163" i="12"/>
  <c r="E162" i="12"/>
  <c r="E161" i="12"/>
  <c r="E160" i="12"/>
  <c r="E159" i="12"/>
  <c r="E158" i="12"/>
  <c r="E157" i="12"/>
  <c r="E156" i="12"/>
  <c r="E155" i="12"/>
  <c r="E154" i="12"/>
  <c r="E153" i="12"/>
  <c r="E152" i="12"/>
  <c r="E151" i="12"/>
  <c r="E150" i="12"/>
  <c r="E149" i="12"/>
  <c r="E148" i="12"/>
  <c r="E147" i="12"/>
  <c r="E146" i="12"/>
  <c r="E145" i="12"/>
  <c r="E144" i="12"/>
  <c r="E143" i="12"/>
  <c r="E142" i="12"/>
  <c r="E141" i="12"/>
  <c r="E140" i="12"/>
  <c r="E139" i="12"/>
  <c r="E138" i="12"/>
  <c r="E137" i="12"/>
  <c r="E136" i="12"/>
  <c r="E135" i="12"/>
  <c r="E134" i="12"/>
  <c r="E133" i="12"/>
  <c r="E132" i="12"/>
  <c r="E131" i="12"/>
  <c r="E130" i="12"/>
  <c r="E129" i="12"/>
  <c r="E128" i="12"/>
  <c r="E127" i="12"/>
  <c r="E126" i="12"/>
  <c r="E125" i="12"/>
  <c r="E124" i="12"/>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E16" i="12"/>
  <c r="E15" i="12"/>
  <c r="E14" i="12"/>
  <c r="E13" i="12"/>
  <c r="E12" i="12"/>
  <c r="E11" i="12"/>
  <c r="E10" i="12"/>
  <c r="E9" i="12"/>
  <c r="E8" i="12"/>
  <c r="E7" i="12"/>
  <c r="E6" i="12"/>
  <c r="E5" i="12"/>
  <c r="E4" i="12"/>
  <c r="E3" i="12"/>
  <c r="E2" i="12"/>
  <c r="F455" i="10" l="1"/>
  <c r="I455" i="10" s="1"/>
  <c r="F454" i="10"/>
  <c r="E454" i="10" s="1"/>
  <c r="F453" i="10"/>
  <c r="H453" i="10" s="1"/>
  <c r="F452" i="10"/>
  <c r="F451" i="10"/>
  <c r="I451" i="10" s="1"/>
  <c r="F450" i="10"/>
  <c r="F449" i="10"/>
  <c r="H449" i="10" s="1"/>
  <c r="F448" i="10"/>
  <c r="F447" i="10"/>
  <c r="I447" i="10" s="1"/>
  <c r="F446" i="10"/>
  <c r="F445" i="10"/>
  <c r="H445" i="10" s="1"/>
  <c r="F444" i="10"/>
  <c r="F443" i="10"/>
  <c r="I443" i="10" s="1"/>
  <c r="F442" i="10"/>
  <c r="F441" i="10"/>
  <c r="H441" i="10" s="1"/>
  <c r="F440" i="10"/>
  <c r="F439" i="10"/>
  <c r="I439" i="10" s="1"/>
  <c r="F438" i="10"/>
  <c r="E438" i="10" s="1"/>
  <c r="F437" i="10"/>
  <c r="H437" i="10" s="1"/>
  <c r="F436" i="10"/>
  <c r="F435" i="10"/>
  <c r="I435" i="10" s="1"/>
  <c r="F434" i="10"/>
  <c r="F433" i="10"/>
  <c r="H433" i="10" s="1"/>
  <c r="F432" i="10"/>
  <c r="F431" i="10"/>
  <c r="I431" i="10" s="1"/>
  <c r="F430" i="10"/>
  <c r="F429" i="10"/>
  <c r="H429" i="10" s="1"/>
  <c r="F428" i="10"/>
  <c r="F427" i="10"/>
  <c r="I427" i="10" s="1"/>
  <c r="F426" i="10"/>
  <c r="F425" i="10"/>
  <c r="H425" i="10" s="1"/>
  <c r="F424" i="10"/>
  <c r="F423" i="10"/>
  <c r="I423" i="10" s="1"/>
  <c r="F422" i="10"/>
  <c r="E422" i="10" s="1"/>
  <c r="F421" i="10"/>
  <c r="H421" i="10" s="1"/>
  <c r="F420" i="10"/>
  <c r="F419" i="10"/>
  <c r="I419" i="10" s="1"/>
  <c r="F418" i="10"/>
  <c r="F417" i="10"/>
  <c r="H417" i="10" s="1"/>
  <c r="F416" i="10"/>
  <c r="F415" i="10"/>
  <c r="I415" i="10" s="1"/>
  <c r="F414" i="10"/>
  <c r="F413" i="10"/>
  <c r="H413" i="10" s="1"/>
  <c r="F412" i="10"/>
  <c r="F411" i="10"/>
  <c r="I411" i="10" s="1"/>
  <c r="F410" i="10"/>
  <c r="F409" i="10"/>
  <c r="H409" i="10" s="1"/>
  <c r="F408" i="10"/>
  <c r="F407" i="10"/>
  <c r="I407" i="10" s="1"/>
  <c r="F406" i="10"/>
  <c r="E406" i="10" s="1"/>
  <c r="F405" i="10"/>
  <c r="H405" i="10" s="1"/>
  <c r="F404" i="10"/>
  <c r="F403" i="10"/>
  <c r="I403" i="10" s="1"/>
  <c r="F402" i="10"/>
  <c r="F401" i="10"/>
  <c r="H401" i="10" s="1"/>
  <c r="F400" i="10"/>
  <c r="F399" i="10"/>
  <c r="I399" i="10" s="1"/>
  <c r="F398" i="10"/>
  <c r="F397" i="10"/>
  <c r="H397" i="10" s="1"/>
  <c r="F396" i="10"/>
  <c r="F395" i="10"/>
  <c r="I395" i="10" s="1"/>
  <c r="F394" i="10"/>
  <c r="F393" i="10"/>
  <c r="H393" i="10" s="1"/>
  <c r="F392" i="10"/>
  <c r="F391" i="10"/>
  <c r="I391" i="10" s="1"/>
  <c r="F390" i="10"/>
  <c r="E390" i="10" s="1"/>
  <c r="F389" i="10"/>
  <c r="H389" i="10" s="1"/>
  <c r="F388" i="10"/>
  <c r="F387" i="10"/>
  <c r="I387" i="10" s="1"/>
  <c r="F386" i="10"/>
  <c r="F385" i="10"/>
  <c r="H385" i="10" s="1"/>
  <c r="F384" i="10"/>
  <c r="F383" i="10"/>
  <c r="I383" i="10" s="1"/>
  <c r="F382" i="10"/>
  <c r="F381" i="10"/>
  <c r="H381" i="10" s="1"/>
  <c r="F380" i="10"/>
  <c r="F379" i="10"/>
  <c r="I379" i="10" s="1"/>
  <c r="F378" i="10"/>
  <c r="F377" i="10"/>
  <c r="H377" i="10" s="1"/>
  <c r="F376" i="10"/>
  <c r="F375" i="10"/>
  <c r="I375" i="10" s="1"/>
  <c r="F374" i="10"/>
  <c r="F373" i="10"/>
  <c r="H373" i="10" s="1"/>
  <c r="F372" i="10"/>
  <c r="F371" i="10"/>
  <c r="I371" i="10" s="1"/>
  <c r="F370" i="10"/>
  <c r="I370" i="10" s="1"/>
  <c r="F369" i="10"/>
  <c r="F368" i="10"/>
  <c r="F367" i="10"/>
  <c r="I367" i="10" s="1"/>
  <c r="F366" i="10"/>
  <c r="I366" i="10" s="1"/>
  <c r="F365" i="10"/>
  <c r="F364" i="10"/>
  <c r="F363" i="10"/>
  <c r="I363" i="10" s="1"/>
  <c r="F362" i="10"/>
  <c r="I362" i="10" s="1"/>
  <c r="F361" i="10"/>
  <c r="E361" i="10" s="1"/>
  <c r="F360" i="10"/>
  <c r="F359" i="10"/>
  <c r="F358" i="10"/>
  <c r="F357" i="10"/>
  <c r="F356" i="10"/>
  <c r="F355" i="10"/>
  <c r="F354" i="10"/>
  <c r="I354" i="10" s="1"/>
  <c r="F353" i="10"/>
  <c r="F352" i="10"/>
  <c r="F351" i="10"/>
  <c r="F350" i="10"/>
  <c r="F349" i="10"/>
  <c r="F348" i="10"/>
  <c r="F347" i="10"/>
  <c r="F346" i="10"/>
  <c r="I346" i="10" s="1"/>
  <c r="F345" i="10"/>
  <c r="E345" i="10" s="1"/>
  <c r="F344" i="10"/>
  <c r="F343" i="10"/>
  <c r="F342" i="10"/>
  <c r="F341" i="10"/>
  <c r="F340" i="10"/>
  <c r="F339" i="10"/>
  <c r="F338" i="10"/>
  <c r="I338" i="10" s="1"/>
  <c r="F337" i="10"/>
  <c r="F336" i="10"/>
  <c r="F335" i="10"/>
  <c r="F334" i="10"/>
  <c r="F333" i="10"/>
  <c r="F332" i="10"/>
  <c r="F331" i="10"/>
  <c r="F330" i="10"/>
  <c r="I330" i="10" s="1"/>
  <c r="F329" i="10"/>
  <c r="E329" i="10" s="1"/>
  <c r="F328" i="10"/>
  <c r="F327" i="10"/>
  <c r="F326" i="10"/>
  <c r="F325" i="10"/>
  <c r="F324" i="10"/>
  <c r="F323" i="10"/>
  <c r="F322" i="10"/>
  <c r="I322" i="10" s="1"/>
  <c r="F321" i="10"/>
  <c r="F320" i="10"/>
  <c r="F319" i="10"/>
  <c r="F318" i="10"/>
  <c r="F317" i="10"/>
  <c r="F316" i="10"/>
  <c r="F315" i="10"/>
  <c r="F314" i="10"/>
  <c r="I314" i="10" s="1"/>
  <c r="F313" i="10"/>
  <c r="E313" i="10" s="1"/>
  <c r="F312" i="10"/>
  <c r="F311" i="10"/>
  <c r="F310" i="10"/>
  <c r="F309" i="10"/>
  <c r="F308" i="10"/>
  <c r="F307" i="10"/>
  <c r="F306" i="10"/>
  <c r="I306" i="10" s="1"/>
  <c r="F305" i="10"/>
  <c r="F304" i="10"/>
  <c r="F303" i="10"/>
  <c r="F302" i="10"/>
  <c r="F301" i="10"/>
  <c r="F300" i="10"/>
  <c r="F299" i="10"/>
  <c r="F298" i="10"/>
  <c r="I298" i="10" s="1"/>
  <c r="F297" i="10"/>
  <c r="E297" i="10" s="1"/>
  <c r="F296" i="10"/>
  <c r="F295" i="10"/>
  <c r="F294" i="10"/>
  <c r="F293" i="10"/>
  <c r="F292" i="10"/>
  <c r="F291" i="10"/>
  <c r="F290" i="10"/>
  <c r="I290" i="10" s="1"/>
  <c r="F289" i="10"/>
  <c r="F288" i="10"/>
  <c r="F287" i="10"/>
  <c r="F286" i="10"/>
  <c r="F285" i="10"/>
  <c r="F284" i="10"/>
  <c r="I284" i="10" s="1"/>
  <c r="F283" i="10"/>
  <c r="F282" i="10"/>
  <c r="I282" i="10" s="1"/>
  <c r="F281" i="10"/>
  <c r="F280" i="10"/>
  <c r="F279" i="10"/>
  <c r="F278" i="10"/>
  <c r="F277" i="10"/>
  <c r="F276" i="10"/>
  <c r="I276" i="10" s="1"/>
  <c r="F275" i="10"/>
  <c r="F274" i="10"/>
  <c r="I274" i="10" s="1"/>
  <c r="F273" i="10"/>
  <c r="F272" i="10"/>
  <c r="F271" i="10"/>
  <c r="F270" i="10"/>
  <c r="F269" i="10"/>
  <c r="F268" i="10"/>
  <c r="I268" i="10" s="1"/>
  <c r="F267" i="10"/>
  <c r="F266" i="10"/>
  <c r="I266" i="10" s="1"/>
  <c r="F265" i="10"/>
  <c r="F264" i="10"/>
  <c r="F263" i="10"/>
  <c r="F262" i="10"/>
  <c r="F261" i="10"/>
  <c r="F260" i="10"/>
  <c r="I260" i="10" s="1"/>
  <c r="F259" i="10"/>
  <c r="F258" i="10"/>
  <c r="I258" i="10" s="1"/>
  <c r="F257" i="10"/>
  <c r="F256" i="10"/>
  <c r="F255" i="10"/>
  <c r="F254" i="10"/>
  <c r="F253" i="10"/>
  <c r="F252" i="10"/>
  <c r="F251" i="10"/>
  <c r="F250" i="10"/>
  <c r="F249" i="10"/>
  <c r="F248" i="10"/>
  <c r="F247" i="10"/>
  <c r="F246" i="10"/>
  <c r="F245" i="10"/>
  <c r="F244" i="10"/>
  <c r="F243" i="10"/>
  <c r="F242" i="10"/>
  <c r="F241" i="10"/>
  <c r="F240" i="10"/>
  <c r="F239" i="10"/>
  <c r="F238" i="10"/>
  <c r="F237" i="10"/>
  <c r="F236" i="10"/>
  <c r="G235" i="10"/>
  <c r="F235" i="10"/>
  <c r="F234" i="10"/>
  <c r="F233" i="10"/>
  <c r="G233" i="10" s="1"/>
  <c r="F232" i="10"/>
  <c r="F231" i="10"/>
  <c r="G231" i="10" s="1"/>
  <c r="F230" i="10"/>
  <c r="F229" i="10"/>
  <c r="F228" i="10"/>
  <c r="G227" i="10"/>
  <c r="F227" i="10"/>
  <c r="F226" i="10"/>
  <c r="F225" i="10"/>
  <c r="G225" i="10" s="1"/>
  <c r="F224" i="10"/>
  <c r="F223" i="10"/>
  <c r="G223" i="10" s="1"/>
  <c r="F222" i="10"/>
  <c r="F221" i="10"/>
  <c r="F220" i="10"/>
  <c r="G219" i="10"/>
  <c r="F219" i="10"/>
  <c r="F218" i="10"/>
  <c r="F217" i="10"/>
  <c r="G217" i="10" s="1"/>
  <c r="F216" i="10"/>
  <c r="F215" i="10"/>
  <c r="G215" i="10" s="1"/>
  <c r="F214" i="10"/>
  <c r="F213" i="10"/>
  <c r="F212" i="10"/>
  <c r="G211" i="10"/>
  <c r="F211" i="10"/>
  <c r="F210" i="10"/>
  <c r="F209" i="10"/>
  <c r="G209" i="10" s="1"/>
  <c r="F208" i="10"/>
  <c r="F207" i="10"/>
  <c r="G207" i="10" s="1"/>
  <c r="F206" i="10"/>
  <c r="F205" i="10"/>
  <c r="F204" i="10"/>
  <c r="G203" i="10"/>
  <c r="F203" i="10"/>
  <c r="F202" i="10"/>
  <c r="F201" i="10"/>
  <c r="G201" i="10" s="1"/>
  <c r="F200" i="10"/>
  <c r="F199" i="10"/>
  <c r="G199" i="10" s="1"/>
  <c r="F198" i="10"/>
  <c r="F197" i="10"/>
  <c r="F196" i="10"/>
  <c r="G195" i="10"/>
  <c r="F195" i="10"/>
  <c r="F194" i="10"/>
  <c r="F193" i="10"/>
  <c r="G193" i="10" s="1"/>
  <c r="F192" i="10"/>
  <c r="F191" i="10"/>
  <c r="G191" i="10" s="1"/>
  <c r="F190" i="10"/>
  <c r="F189" i="10"/>
  <c r="F188" i="10"/>
  <c r="G187" i="10"/>
  <c r="F187" i="10"/>
  <c r="F186" i="10"/>
  <c r="F185" i="10"/>
  <c r="G185" i="10" s="1"/>
  <c r="F184" i="10"/>
  <c r="F183" i="10"/>
  <c r="G183" i="10" s="1"/>
  <c r="F182" i="10"/>
  <c r="F181" i="10"/>
  <c r="F180" i="10"/>
  <c r="G179" i="10"/>
  <c r="F179" i="10"/>
  <c r="F178" i="10"/>
  <c r="F177" i="10"/>
  <c r="G177" i="10" s="1"/>
  <c r="F176" i="10"/>
  <c r="F175" i="10"/>
  <c r="G175" i="10" s="1"/>
  <c r="F174" i="10"/>
  <c r="F173" i="10"/>
  <c r="F172" i="10"/>
  <c r="G171" i="10"/>
  <c r="F171" i="10"/>
  <c r="F170" i="10"/>
  <c r="F169" i="10"/>
  <c r="G169" i="10" s="1"/>
  <c r="F168" i="10"/>
  <c r="F167" i="10"/>
  <c r="G167" i="10" s="1"/>
  <c r="F166" i="10"/>
  <c r="F165" i="10"/>
  <c r="F164" i="10"/>
  <c r="G163" i="10"/>
  <c r="F163" i="10"/>
  <c r="F162" i="10"/>
  <c r="F161" i="10"/>
  <c r="G161" i="10" s="1"/>
  <c r="F160" i="10"/>
  <c r="F159" i="10"/>
  <c r="G159" i="10" s="1"/>
  <c r="F158" i="10"/>
  <c r="F157" i="10"/>
  <c r="F156" i="10"/>
  <c r="G155" i="10"/>
  <c r="F155" i="10"/>
  <c r="F154" i="10"/>
  <c r="F153" i="10"/>
  <c r="G153" i="10" s="1"/>
  <c r="F152" i="10"/>
  <c r="F151" i="10"/>
  <c r="G151" i="10" s="1"/>
  <c r="F150" i="10"/>
  <c r="F149" i="10"/>
  <c r="F148" i="10"/>
  <c r="G147" i="10"/>
  <c r="F147" i="10"/>
  <c r="F146" i="10"/>
  <c r="F145" i="10"/>
  <c r="G145" i="10" s="1"/>
  <c r="F144" i="10"/>
  <c r="F143" i="10"/>
  <c r="G143" i="10" s="1"/>
  <c r="F142" i="10"/>
  <c r="F141" i="10"/>
  <c r="F140" i="10"/>
  <c r="G139" i="10"/>
  <c r="F139" i="10"/>
  <c r="F138" i="10"/>
  <c r="F137" i="10"/>
  <c r="G137" i="10" s="1"/>
  <c r="F136" i="10"/>
  <c r="F135" i="10"/>
  <c r="G135" i="10" s="1"/>
  <c r="F134" i="10"/>
  <c r="F133" i="10"/>
  <c r="F132" i="10"/>
  <c r="G131" i="10"/>
  <c r="F131" i="10"/>
  <c r="F130" i="10"/>
  <c r="F129" i="10"/>
  <c r="G129" i="10" s="1"/>
  <c r="F128" i="10"/>
  <c r="F127" i="10"/>
  <c r="G127" i="10" s="1"/>
  <c r="F126" i="10"/>
  <c r="F125" i="10"/>
  <c r="F124" i="10"/>
  <c r="G123" i="10"/>
  <c r="F123" i="10"/>
  <c r="F122" i="10"/>
  <c r="F121" i="10"/>
  <c r="G121" i="10" s="1"/>
  <c r="F120" i="10"/>
  <c r="F119" i="10"/>
  <c r="G119" i="10" s="1"/>
  <c r="F118" i="10"/>
  <c r="F117" i="10"/>
  <c r="F116" i="10"/>
  <c r="G115" i="10"/>
  <c r="F115" i="10"/>
  <c r="F114" i="10"/>
  <c r="F113" i="10"/>
  <c r="G113" i="10" s="1"/>
  <c r="F112" i="10"/>
  <c r="F111" i="10"/>
  <c r="G111" i="10" s="1"/>
  <c r="F110" i="10"/>
  <c r="G110" i="10" s="1"/>
  <c r="F109" i="10"/>
  <c r="G109" i="10" s="1"/>
  <c r="G108" i="10"/>
  <c r="F108" i="10"/>
  <c r="F107" i="10"/>
  <c r="G107" i="10" s="1"/>
  <c r="F106" i="10"/>
  <c r="G106" i="10" s="1"/>
  <c r="F105" i="10"/>
  <c r="G105" i="10" s="1"/>
  <c r="G104" i="10"/>
  <c r="F104" i="10"/>
  <c r="F103" i="10"/>
  <c r="G103" i="10" s="1"/>
  <c r="F102" i="10"/>
  <c r="G102" i="10" s="1"/>
  <c r="F101" i="10"/>
  <c r="G101" i="10" s="1"/>
  <c r="G100" i="10"/>
  <c r="F100" i="10"/>
  <c r="F99" i="10"/>
  <c r="G99" i="10" s="1"/>
  <c r="F98" i="10"/>
  <c r="G98" i="10" s="1"/>
  <c r="F97" i="10"/>
  <c r="G97" i="10" s="1"/>
  <c r="G96" i="10"/>
  <c r="F96" i="10"/>
  <c r="F95" i="10"/>
  <c r="G95" i="10" s="1"/>
  <c r="F94" i="10"/>
  <c r="G94" i="10" s="1"/>
  <c r="F93" i="10"/>
  <c r="G93" i="10" s="1"/>
  <c r="G92" i="10"/>
  <c r="F92" i="10"/>
  <c r="F91" i="10"/>
  <c r="G91" i="10" s="1"/>
  <c r="F90" i="10"/>
  <c r="G90" i="10" s="1"/>
  <c r="F89" i="10"/>
  <c r="G89" i="10" s="1"/>
  <c r="G88" i="10"/>
  <c r="F88" i="10"/>
  <c r="F87" i="10"/>
  <c r="G87" i="10" s="1"/>
  <c r="F86" i="10"/>
  <c r="G86" i="10" s="1"/>
  <c r="F85" i="10"/>
  <c r="G85" i="10" s="1"/>
  <c r="G84" i="10"/>
  <c r="F84" i="10"/>
  <c r="F83" i="10"/>
  <c r="G83" i="10" s="1"/>
  <c r="F82" i="10"/>
  <c r="G82" i="10" s="1"/>
  <c r="F81" i="10"/>
  <c r="G81" i="10" s="1"/>
  <c r="G80" i="10"/>
  <c r="F80" i="10"/>
  <c r="F79" i="10"/>
  <c r="G79" i="10" s="1"/>
  <c r="F78" i="10"/>
  <c r="G78" i="10" s="1"/>
  <c r="F77" i="10"/>
  <c r="G77" i="10" s="1"/>
  <c r="G76" i="10"/>
  <c r="F76" i="10"/>
  <c r="F75" i="10"/>
  <c r="G75" i="10" s="1"/>
  <c r="F74" i="10"/>
  <c r="G74" i="10" s="1"/>
  <c r="F73" i="10"/>
  <c r="G73" i="10" s="1"/>
  <c r="G72" i="10"/>
  <c r="F72" i="10"/>
  <c r="F71" i="10"/>
  <c r="G71" i="10" s="1"/>
  <c r="F70" i="10"/>
  <c r="G70" i="10" s="1"/>
  <c r="F69" i="10"/>
  <c r="G69" i="10" s="1"/>
  <c r="G68" i="10"/>
  <c r="F68" i="10"/>
  <c r="F67" i="10"/>
  <c r="G67" i="10" s="1"/>
  <c r="F66" i="10"/>
  <c r="G66" i="10" s="1"/>
  <c r="F65" i="10"/>
  <c r="G65" i="10" s="1"/>
  <c r="G64" i="10"/>
  <c r="F64" i="10"/>
  <c r="F63" i="10"/>
  <c r="G63" i="10" s="1"/>
  <c r="F62" i="10"/>
  <c r="G62" i="10" s="1"/>
  <c r="F61" i="10"/>
  <c r="G61" i="10" s="1"/>
  <c r="G60" i="10"/>
  <c r="F60" i="10"/>
  <c r="F59" i="10"/>
  <c r="G59" i="10" s="1"/>
  <c r="F58" i="10"/>
  <c r="G58" i="10" s="1"/>
  <c r="F57" i="10"/>
  <c r="G57" i="10" s="1"/>
  <c r="G56" i="10"/>
  <c r="F56" i="10"/>
  <c r="F55" i="10"/>
  <c r="G55" i="10" s="1"/>
  <c r="F54" i="10"/>
  <c r="G54" i="10" s="1"/>
  <c r="F53" i="10"/>
  <c r="G53" i="10" s="1"/>
  <c r="G52" i="10"/>
  <c r="F52" i="10"/>
  <c r="F51" i="10"/>
  <c r="G51" i="10" s="1"/>
  <c r="F50" i="10"/>
  <c r="G50" i="10" s="1"/>
  <c r="F49" i="10"/>
  <c r="G49" i="10" s="1"/>
  <c r="G48" i="10"/>
  <c r="F48" i="10"/>
  <c r="F47" i="10"/>
  <c r="G47" i="10" s="1"/>
  <c r="F46" i="10"/>
  <c r="G46" i="10" s="1"/>
  <c r="F45" i="10"/>
  <c r="G45" i="10" s="1"/>
  <c r="G44" i="10"/>
  <c r="F44" i="10"/>
  <c r="F43" i="10"/>
  <c r="G43" i="10" s="1"/>
  <c r="F42" i="10"/>
  <c r="G42" i="10" s="1"/>
  <c r="F41" i="10"/>
  <c r="G41" i="10" s="1"/>
  <c r="G40" i="10"/>
  <c r="F40" i="10"/>
  <c r="F39" i="10"/>
  <c r="G39" i="10" s="1"/>
  <c r="F38" i="10"/>
  <c r="G38" i="10" s="1"/>
  <c r="F37" i="10"/>
  <c r="G37" i="10" s="1"/>
  <c r="G36" i="10"/>
  <c r="F36" i="10"/>
  <c r="F35" i="10"/>
  <c r="G35" i="10" s="1"/>
  <c r="F34" i="10"/>
  <c r="G34" i="10" s="1"/>
  <c r="F33" i="10"/>
  <c r="G33" i="10" s="1"/>
  <c r="G32" i="10"/>
  <c r="F32" i="10"/>
  <c r="F31" i="10"/>
  <c r="G31" i="10" s="1"/>
  <c r="F30" i="10"/>
  <c r="G30" i="10" s="1"/>
  <c r="F29" i="10"/>
  <c r="G29" i="10" s="1"/>
  <c r="G28" i="10"/>
  <c r="F28" i="10"/>
  <c r="F27" i="10"/>
  <c r="G27" i="10" s="1"/>
  <c r="F26" i="10"/>
  <c r="G26" i="10" s="1"/>
  <c r="F25" i="10"/>
  <c r="G25" i="10" s="1"/>
  <c r="G24" i="10"/>
  <c r="F24" i="10"/>
  <c r="F23" i="10"/>
  <c r="G23" i="10" s="1"/>
  <c r="F22" i="10"/>
  <c r="G22" i="10" s="1"/>
  <c r="F21" i="10"/>
  <c r="G21" i="10" s="1"/>
  <c r="G20" i="10"/>
  <c r="F20" i="10"/>
  <c r="F19" i="10"/>
  <c r="G19" i="10" s="1"/>
  <c r="F18" i="10"/>
  <c r="G18" i="10" s="1"/>
  <c r="F17" i="10"/>
  <c r="G17" i="10" s="1"/>
  <c r="F16" i="10"/>
  <c r="F15" i="10"/>
  <c r="F14" i="10"/>
  <c r="F13" i="10"/>
  <c r="F12" i="10"/>
  <c r="F11" i="10"/>
  <c r="F10" i="10"/>
  <c r="F9" i="10"/>
  <c r="F8" i="10"/>
  <c r="F7" i="10"/>
  <c r="F6" i="10"/>
  <c r="F5" i="10"/>
  <c r="F4" i="10"/>
  <c r="F3" i="10"/>
  <c r="F2" i="10"/>
  <c r="E18" i="9"/>
  <c r="E17" i="9"/>
  <c r="E16" i="9"/>
  <c r="E15" i="9"/>
  <c r="E14" i="9"/>
  <c r="E13" i="9"/>
  <c r="E12" i="9"/>
  <c r="E11" i="9"/>
  <c r="E10" i="9"/>
  <c r="E9" i="9"/>
  <c r="E8" i="9"/>
  <c r="E7" i="9"/>
  <c r="E6" i="9"/>
  <c r="E5" i="9"/>
  <c r="E4" i="9"/>
  <c r="E3" i="9"/>
  <c r="E2" i="9"/>
  <c r="F3" i="1"/>
  <c r="F4" i="1"/>
  <c r="F5" i="1"/>
  <c r="F6" i="1"/>
  <c r="F7" i="1"/>
  <c r="F8" i="1"/>
  <c r="F9" i="1"/>
  <c r="F10" i="1"/>
  <c r="F11" i="1"/>
  <c r="F12" i="1"/>
  <c r="F13" i="1"/>
  <c r="F14" i="1"/>
  <c r="F15" i="1"/>
  <c r="F16" i="1"/>
  <c r="F17" i="1"/>
  <c r="F18" i="1"/>
  <c r="F2" i="1"/>
  <c r="E3" i="1"/>
  <c r="E4" i="1"/>
  <c r="E5" i="1"/>
  <c r="E6" i="1"/>
  <c r="E7" i="1"/>
  <c r="E8" i="1"/>
  <c r="E9" i="1"/>
  <c r="E10" i="1"/>
  <c r="E11" i="1"/>
  <c r="E12" i="1"/>
  <c r="E13" i="1"/>
  <c r="E14" i="1"/>
  <c r="E15" i="1"/>
  <c r="E16" i="1"/>
  <c r="E17" i="1"/>
  <c r="E18" i="1"/>
  <c r="E2" i="1"/>
  <c r="G3" i="10" l="1"/>
  <c r="H3" i="10"/>
  <c r="E3" i="10"/>
  <c r="I3" i="10"/>
  <c r="G7" i="10"/>
  <c r="H7" i="10"/>
  <c r="E7" i="10"/>
  <c r="I7" i="10"/>
  <c r="G11" i="10"/>
  <c r="H11" i="10"/>
  <c r="E11" i="10"/>
  <c r="I11" i="10"/>
  <c r="H15" i="10"/>
  <c r="E15" i="10"/>
  <c r="I15" i="10"/>
  <c r="H114" i="10"/>
  <c r="E114" i="10"/>
  <c r="G114" i="10"/>
  <c r="I114" i="10"/>
  <c r="H117" i="10"/>
  <c r="E117" i="10"/>
  <c r="I117" i="10"/>
  <c r="H122" i="10"/>
  <c r="E122" i="10"/>
  <c r="G122" i="10"/>
  <c r="I122" i="10"/>
  <c r="H125" i="10"/>
  <c r="E125" i="10"/>
  <c r="I125" i="10"/>
  <c r="H130" i="10"/>
  <c r="E130" i="10"/>
  <c r="G130" i="10"/>
  <c r="I130" i="10"/>
  <c r="H133" i="10"/>
  <c r="E133" i="10"/>
  <c r="I133" i="10"/>
  <c r="H138" i="10"/>
  <c r="E138" i="10"/>
  <c r="G138" i="10"/>
  <c r="I138" i="10"/>
  <c r="H141" i="10"/>
  <c r="E141" i="10"/>
  <c r="I141" i="10"/>
  <c r="H146" i="10"/>
  <c r="E146" i="10"/>
  <c r="G146" i="10"/>
  <c r="I146" i="10"/>
  <c r="H149" i="10"/>
  <c r="E149" i="10"/>
  <c r="I149" i="10"/>
  <c r="H154" i="10"/>
  <c r="E154" i="10"/>
  <c r="G154" i="10"/>
  <c r="I154" i="10"/>
  <c r="H157" i="10"/>
  <c r="E157" i="10"/>
  <c r="I157" i="10"/>
  <c r="H162" i="10"/>
  <c r="E162" i="10"/>
  <c r="G162" i="10"/>
  <c r="I162" i="10"/>
  <c r="H165" i="10"/>
  <c r="E165" i="10"/>
  <c r="I165" i="10"/>
  <c r="H170" i="10"/>
  <c r="E170" i="10"/>
  <c r="G170" i="10"/>
  <c r="I170" i="10"/>
  <c r="H173" i="10"/>
  <c r="E173" i="10"/>
  <c r="I173" i="10"/>
  <c r="H178" i="10"/>
  <c r="E178" i="10"/>
  <c r="G178" i="10"/>
  <c r="I178" i="10"/>
  <c r="H181" i="10"/>
  <c r="E181" i="10"/>
  <c r="I181" i="10"/>
  <c r="H186" i="10"/>
  <c r="E186" i="10"/>
  <c r="G186" i="10"/>
  <c r="I186" i="10"/>
  <c r="H189" i="10"/>
  <c r="E189" i="10"/>
  <c r="I189" i="10"/>
  <c r="H194" i="10"/>
  <c r="E194" i="10"/>
  <c r="G194" i="10"/>
  <c r="I194" i="10"/>
  <c r="H197" i="10"/>
  <c r="E197" i="10"/>
  <c r="I197" i="10"/>
  <c r="H202" i="10"/>
  <c r="E202" i="10"/>
  <c r="G202" i="10"/>
  <c r="I202" i="10"/>
  <c r="H205" i="10"/>
  <c r="E205" i="10"/>
  <c r="I205" i="10"/>
  <c r="H210" i="10"/>
  <c r="E210" i="10"/>
  <c r="G210" i="10"/>
  <c r="I210" i="10"/>
  <c r="H213" i="10"/>
  <c r="E213" i="10"/>
  <c r="I213" i="10"/>
  <c r="H218" i="10"/>
  <c r="E218" i="10"/>
  <c r="G218" i="10"/>
  <c r="I218" i="10"/>
  <c r="H221" i="10"/>
  <c r="E221" i="10"/>
  <c r="I221" i="10"/>
  <c r="H226" i="10"/>
  <c r="E226" i="10"/>
  <c r="G226" i="10"/>
  <c r="I226" i="10"/>
  <c r="H229" i="10"/>
  <c r="E229" i="10"/>
  <c r="I229" i="10"/>
  <c r="H234" i="10"/>
  <c r="E234" i="10"/>
  <c r="G234" i="10"/>
  <c r="I234" i="10"/>
  <c r="H237" i="10"/>
  <c r="I237" i="10"/>
  <c r="E237" i="10"/>
  <c r="H240" i="10"/>
  <c r="E240" i="10"/>
  <c r="G240" i="10"/>
  <c r="I240" i="10"/>
  <c r="H244" i="10"/>
  <c r="E244" i="10"/>
  <c r="G244" i="10"/>
  <c r="I244" i="10"/>
  <c r="H248" i="10"/>
  <c r="E248" i="10"/>
  <c r="G248" i="10"/>
  <c r="I248" i="10"/>
  <c r="H252" i="10"/>
  <c r="E252" i="10"/>
  <c r="G252" i="10"/>
  <c r="I252" i="10"/>
  <c r="G288" i="10"/>
  <c r="H288" i="10"/>
  <c r="E288" i="10"/>
  <c r="I288" i="10"/>
  <c r="G292" i="10"/>
  <c r="H292" i="10"/>
  <c r="E292" i="10"/>
  <c r="I292" i="10"/>
  <c r="G296" i="10"/>
  <c r="H296" i="10"/>
  <c r="E296" i="10"/>
  <c r="I296" i="10"/>
  <c r="G300" i="10"/>
  <c r="H300" i="10"/>
  <c r="E300" i="10"/>
  <c r="I300" i="10"/>
  <c r="G304" i="10"/>
  <c r="H304" i="10"/>
  <c r="E304" i="10"/>
  <c r="I304" i="10"/>
  <c r="G308" i="10"/>
  <c r="H308" i="10"/>
  <c r="E308" i="10"/>
  <c r="I308" i="10"/>
  <c r="G312" i="10"/>
  <c r="H312" i="10"/>
  <c r="E312" i="10"/>
  <c r="I312" i="10"/>
  <c r="G316" i="10"/>
  <c r="H316" i="10"/>
  <c r="E316" i="10"/>
  <c r="I316" i="10"/>
  <c r="G320" i="10"/>
  <c r="H320" i="10"/>
  <c r="E320" i="10"/>
  <c r="I320" i="10"/>
  <c r="G324" i="10"/>
  <c r="H324" i="10"/>
  <c r="E324" i="10"/>
  <c r="I324" i="10"/>
  <c r="G328" i="10"/>
  <c r="H328" i="10"/>
  <c r="E328" i="10"/>
  <c r="I328" i="10"/>
  <c r="G332" i="10"/>
  <c r="H332" i="10"/>
  <c r="E332" i="10"/>
  <c r="I332" i="10"/>
  <c r="G336" i="10"/>
  <c r="H336" i="10"/>
  <c r="E336" i="10"/>
  <c r="I336" i="10"/>
  <c r="G340" i="10"/>
  <c r="H340" i="10"/>
  <c r="E340" i="10"/>
  <c r="I340" i="10"/>
  <c r="G344" i="10"/>
  <c r="H344" i="10"/>
  <c r="E344" i="10"/>
  <c r="I344" i="10"/>
  <c r="G348" i="10"/>
  <c r="H348" i="10"/>
  <c r="E348" i="10"/>
  <c r="I348" i="10"/>
  <c r="G352" i="10"/>
  <c r="H352" i="10"/>
  <c r="E352" i="10"/>
  <c r="I352" i="10"/>
  <c r="G356" i="10"/>
  <c r="H356" i="10"/>
  <c r="E356" i="10"/>
  <c r="I356" i="10"/>
  <c r="G360" i="10"/>
  <c r="H360" i="10"/>
  <c r="E360" i="10"/>
  <c r="I360" i="10"/>
  <c r="G364" i="10"/>
  <c r="H364" i="10"/>
  <c r="E364" i="10"/>
  <c r="I364" i="10"/>
  <c r="G368" i="10"/>
  <c r="H368" i="10"/>
  <c r="E368" i="10"/>
  <c r="I368" i="10"/>
  <c r="H372" i="10"/>
  <c r="E372" i="10"/>
  <c r="I372" i="10"/>
  <c r="G372" i="10"/>
  <c r="H376" i="10"/>
  <c r="E376" i="10"/>
  <c r="I376" i="10"/>
  <c r="G376" i="10"/>
  <c r="H380" i="10"/>
  <c r="E380" i="10"/>
  <c r="I380" i="10"/>
  <c r="G380" i="10"/>
  <c r="G4" i="10"/>
  <c r="H4" i="10"/>
  <c r="E4" i="10"/>
  <c r="I4" i="10"/>
  <c r="G8" i="10"/>
  <c r="H8" i="10"/>
  <c r="E8" i="10"/>
  <c r="I8" i="10"/>
  <c r="G12" i="10"/>
  <c r="H12" i="10"/>
  <c r="I12" i="10"/>
  <c r="E12" i="10"/>
  <c r="G15" i="10"/>
  <c r="H18" i="10"/>
  <c r="E18" i="10"/>
  <c r="I18" i="10"/>
  <c r="H20" i="10"/>
  <c r="E20" i="10"/>
  <c r="I20" i="10"/>
  <c r="H22" i="10"/>
  <c r="E22" i="10"/>
  <c r="I22" i="10"/>
  <c r="H24" i="10"/>
  <c r="E24" i="10"/>
  <c r="I24" i="10"/>
  <c r="H26" i="10"/>
  <c r="E26" i="10"/>
  <c r="I26" i="10"/>
  <c r="H28" i="10"/>
  <c r="I28" i="10"/>
  <c r="E28" i="10"/>
  <c r="H30" i="10"/>
  <c r="E30" i="10"/>
  <c r="I30" i="10"/>
  <c r="H32" i="10"/>
  <c r="I32" i="10"/>
  <c r="E32" i="10"/>
  <c r="H34" i="10"/>
  <c r="E34" i="10"/>
  <c r="I34" i="10"/>
  <c r="H36" i="10"/>
  <c r="E36" i="10"/>
  <c r="I36" i="10"/>
  <c r="H38" i="10"/>
  <c r="E38" i="10"/>
  <c r="I38" i="10"/>
  <c r="H40" i="10"/>
  <c r="E40" i="10"/>
  <c r="I40" i="10"/>
  <c r="H42" i="10"/>
  <c r="E42" i="10"/>
  <c r="I42" i="10"/>
  <c r="H44" i="10"/>
  <c r="I44" i="10"/>
  <c r="E44" i="10"/>
  <c r="H46" i="10"/>
  <c r="E46" i="10"/>
  <c r="I46" i="10"/>
  <c r="H48" i="10"/>
  <c r="I48" i="10"/>
  <c r="E48" i="10"/>
  <c r="H50" i="10"/>
  <c r="E50" i="10"/>
  <c r="I50" i="10"/>
  <c r="H52" i="10"/>
  <c r="E52" i="10"/>
  <c r="I52" i="10"/>
  <c r="H54" i="10"/>
  <c r="E54" i="10"/>
  <c r="I54" i="10"/>
  <c r="H56" i="10"/>
  <c r="E56" i="10"/>
  <c r="I56" i="10"/>
  <c r="H58" i="10"/>
  <c r="E58" i="10"/>
  <c r="I58" i="10"/>
  <c r="H60" i="10"/>
  <c r="I60" i="10"/>
  <c r="E60" i="10"/>
  <c r="H62" i="10"/>
  <c r="E62" i="10"/>
  <c r="I62" i="10"/>
  <c r="H64" i="10"/>
  <c r="I64" i="10"/>
  <c r="E64" i="10"/>
  <c r="H66" i="10"/>
  <c r="E66" i="10"/>
  <c r="I66" i="10"/>
  <c r="H68" i="10"/>
  <c r="E68" i="10"/>
  <c r="I68" i="10"/>
  <c r="H70" i="10"/>
  <c r="E70" i="10"/>
  <c r="I70" i="10"/>
  <c r="H72" i="10"/>
  <c r="E72" i="10"/>
  <c r="I72" i="10"/>
  <c r="H74" i="10"/>
  <c r="E74" i="10"/>
  <c r="I74" i="10"/>
  <c r="H76" i="10"/>
  <c r="I76" i="10"/>
  <c r="E76" i="10"/>
  <c r="H78" i="10"/>
  <c r="E78" i="10"/>
  <c r="I78" i="10"/>
  <c r="H80" i="10"/>
  <c r="I80" i="10"/>
  <c r="E80" i="10"/>
  <c r="H82" i="10"/>
  <c r="E82" i="10"/>
  <c r="I82" i="10"/>
  <c r="H84" i="10"/>
  <c r="E84" i="10"/>
  <c r="I84" i="10"/>
  <c r="H86" i="10"/>
  <c r="E86" i="10"/>
  <c r="I86" i="10"/>
  <c r="H88" i="10"/>
  <c r="E88" i="10"/>
  <c r="I88" i="10"/>
  <c r="H90" i="10"/>
  <c r="E90" i="10"/>
  <c r="I90" i="10"/>
  <c r="H92" i="10"/>
  <c r="I92" i="10"/>
  <c r="E92" i="10"/>
  <c r="H94" i="10"/>
  <c r="E94" i="10"/>
  <c r="I94" i="10"/>
  <c r="H96" i="10"/>
  <c r="I96" i="10"/>
  <c r="E96" i="10"/>
  <c r="H98" i="10"/>
  <c r="E98" i="10"/>
  <c r="I98" i="10"/>
  <c r="H100" i="10"/>
  <c r="E100" i="10"/>
  <c r="I100" i="10"/>
  <c r="H102" i="10"/>
  <c r="E102" i="10"/>
  <c r="I102" i="10"/>
  <c r="H104" i="10"/>
  <c r="E104" i="10"/>
  <c r="I104" i="10"/>
  <c r="H106" i="10"/>
  <c r="E106" i="10"/>
  <c r="I106" i="10"/>
  <c r="H108" i="10"/>
  <c r="I108" i="10"/>
  <c r="E108" i="10"/>
  <c r="H110" i="10"/>
  <c r="E110" i="10"/>
  <c r="I110" i="10"/>
  <c r="H112" i="10"/>
  <c r="I112" i="10"/>
  <c r="G112" i="10"/>
  <c r="E112" i="10"/>
  <c r="H115" i="10"/>
  <c r="E115" i="10"/>
  <c r="I115" i="10"/>
  <c r="G117" i="10"/>
  <c r="H120" i="10"/>
  <c r="E120" i="10"/>
  <c r="I120" i="10"/>
  <c r="G120" i="10"/>
  <c r="H123" i="10"/>
  <c r="E123" i="10"/>
  <c r="I123" i="10"/>
  <c r="G125" i="10"/>
  <c r="H128" i="10"/>
  <c r="I128" i="10"/>
  <c r="G128" i="10"/>
  <c r="E128" i="10"/>
  <c r="H131" i="10"/>
  <c r="E131" i="10"/>
  <c r="I131" i="10"/>
  <c r="G133" i="10"/>
  <c r="H136" i="10"/>
  <c r="E136" i="10"/>
  <c r="I136" i="10"/>
  <c r="G136" i="10"/>
  <c r="H139" i="10"/>
  <c r="E139" i="10"/>
  <c r="I139" i="10"/>
  <c r="G141" i="10"/>
  <c r="H144" i="10"/>
  <c r="I144" i="10"/>
  <c r="G144" i="10"/>
  <c r="E144" i="10"/>
  <c r="H147" i="10"/>
  <c r="E147" i="10"/>
  <c r="I147" i="10"/>
  <c r="G149" i="10"/>
  <c r="H152" i="10"/>
  <c r="E152" i="10"/>
  <c r="I152" i="10"/>
  <c r="G152" i="10"/>
  <c r="H155" i="10"/>
  <c r="E155" i="10"/>
  <c r="I155" i="10"/>
  <c r="G157" i="10"/>
  <c r="H160" i="10"/>
  <c r="I160" i="10"/>
  <c r="E160" i="10"/>
  <c r="G160" i="10"/>
  <c r="H163" i="10"/>
  <c r="E163" i="10"/>
  <c r="I163" i="10"/>
  <c r="G165" i="10"/>
  <c r="H168" i="10"/>
  <c r="E168" i="10"/>
  <c r="I168" i="10"/>
  <c r="G168" i="10"/>
  <c r="H171" i="10"/>
  <c r="E171" i="10"/>
  <c r="I171" i="10"/>
  <c r="G173" i="10"/>
  <c r="H176" i="10"/>
  <c r="I176" i="10"/>
  <c r="G176" i="10"/>
  <c r="E176" i="10"/>
  <c r="H179" i="10"/>
  <c r="E179" i="10"/>
  <c r="I179" i="10"/>
  <c r="G181" i="10"/>
  <c r="H184" i="10"/>
  <c r="E184" i="10"/>
  <c r="I184" i="10"/>
  <c r="G184" i="10"/>
  <c r="H187" i="10"/>
  <c r="E187" i="10"/>
  <c r="I187" i="10"/>
  <c r="G189" i="10"/>
  <c r="H192" i="10"/>
  <c r="I192" i="10"/>
  <c r="G192" i="10"/>
  <c r="E192" i="10"/>
  <c r="H195" i="10"/>
  <c r="E195" i="10"/>
  <c r="I195" i="10"/>
  <c r="G197" i="10"/>
  <c r="H200" i="10"/>
  <c r="E200" i="10"/>
  <c r="I200" i="10"/>
  <c r="G200" i="10"/>
  <c r="H203" i="10"/>
  <c r="E203" i="10"/>
  <c r="I203" i="10"/>
  <c r="G205" i="10"/>
  <c r="H208" i="10"/>
  <c r="E208" i="10"/>
  <c r="I208" i="10"/>
  <c r="G208" i="10"/>
  <c r="H211" i="10"/>
  <c r="E211" i="10"/>
  <c r="I211" i="10"/>
  <c r="G213" i="10"/>
  <c r="H216" i="10"/>
  <c r="E216" i="10"/>
  <c r="I216" i="10"/>
  <c r="G216" i="10"/>
  <c r="H219" i="10"/>
  <c r="E219" i="10"/>
  <c r="I219" i="10"/>
  <c r="G221" i="10"/>
  <c r="H224" i="10"/>
  <c r="E224" i="10"/>
  <c r="I224" i="10"/>
  <c r="G224" i="10"/>
  <c r="H227" i="10"/>
  <c r="E227" i="10"/>
  <c r="I227" i="10"/>
  <c r="G229" i="10"/>
  <c r="H232" i="10"/>
  <c r="E232" i="10"/>
  <c r="G232" i="10"/>
  <c r="I232" i="10"/>
  <c r="H235" i="10"/>
  <c r="I235" i="10"/>
  <c r="E235" i="10"/>
  <c r="G237" i="10"/>
  <c r="H241" i="10"/>
  <c r="I241" i="10"/>
  <c r="E241" i="10"/>
  <c r="G241" i="10"/>
  <c r="H245" i="10"/>
  <c r="I245" i="10"/>
  <c r="E245" i="10"/>
  <c r="G245" i="10"/>
  <c r="H249" i="10"/>
  <c r="I249" i="10"/>
  <c r="G249" i="10"/>
  <c r="E249" i="10"/>
  <c r="H253" i="10"/>
  <c r="I253" i="10"/>
  <c r="E253" i="10"/>
  <c r="G253" i="10"/>
  <c r="H257" i="10"/>
  <c r="I257" i="10"/>
  <c r="E257" i="10"/>
  <c r="G257" i="10"/>
  <c r="H261" i="10"/>
  <c r="I261" i="10"/>
  <c r="E261" i="10"/>
  <c r="G261" i="10"/>
  <c r="H265" i="10"/>
  <c r="I265" i="10"/>
  <c r="G265" i="10"/>
  <c r="E265" i="10"/>
  <c r="H269" i="10"/>
  <c r="I269" i="10"/>
  <c r="E269" i="10"/>
  <c r="G269" i="10"/>
  <c r="H273" i="10"/>
  <c r="I273" i="10"/>
  <c r="E273" i="10"/>
  <c r="G273" i="10"/>
  <c r="H277" i="10"/>
  <c r="I277" i="10"/>
  <c r="E277" i="10"/>
  <c r="G277" i="10"/>
  <c r="H281" i="10"/>
  <c r="I281" i="10"/>
  <c r="G281" i="10"/>
  <c r="E281" i="10"/>
  <c r="H285" i="10"/>
  <c r="I285" i="10"/>
  <c r="E285" i="10"/>
  <c r="G285" i="10"/>
  <c r="G5" i="10"/>
  <c r="H5" i="10"/>
  <c r="E5" i="10"/>
  <c r="I5" i="10"/>
  <c r="G9" i="10"/>
  <c r="H9" i="10"/>
  <c r="E9" i="10"/>
  <c r="I9" i="10"/>
  <c r="G13" i="10"/>
  <c r="H13" i="10"/>
  <c r="E13" i="10"/>
  <c r="I13" i="10"/>
  <c r="G16" i="10"/>
  <c r="H16" i="10"/>
  <c r="I16" i="10"/>
  <c r="E16" i="10"/>
  <c r="H113" i="10"/>
  <c r="E113" i="10"/>
  <c r="I113" i="10"/>
  <c r="H118" i="10"/>
  <c r="E118" i="10"/>
  <c r="I118" i="10"/>
  <c r="G118" i="10"/>
  <c r="H121" i="10"/>
  <c r="E121" i="10"/>
  <c r="I121" i="10"/>
  <c r="H126" i="10"/>
  <c r="E126" i="10"/>
  <c r="G126" i="10"/>
  <c r="I126" i="10"/>
  <c r="H129" i="10"/>
  <c r="E129" i="10"/>
  <c r="I129" i="10"/>
  <c r="H134" i="10"/>
  <c r="E134" i="10"/>
  <c r="I134" i="10"/>
  <c r="G134" i="10"/>
  <c r="H137" i="10"/>
  <c r="E137" i="10"/>
  <c r="I137" i="10"/>
  <c r="H142" i="10"/>
  <c r="E142" i="10"/>
  <c r="G142" i="10"/>
  <c r="I142" i="10"/>
  <c r="H145" i="10"/>
  <c r="E145" i="10"/>
  <c r="I145" i="10"/>
  <c r="H150" i="10"/>
  <c r="E150" i="10"/>
  <c r="I150" i="10"/>
  <c r="G150" i="10"/>
  <c r="H153" i="10"/>
  <c r="E153" i="10"/>
  <c r="I153" i="10"/>
  <c r="H158" i="10"/>
  <c r="E158" i="10"/>
  <c r="G158" i="10"/>
  <c r="I158" i="10"/>
  <c r="H161" i="10"/>
  <c r="E161" i="10"/>
  <c r="I161" i="10"/>
  <c r="H166" i="10"/>
  <c r="E166" i="10"/>
  <c r="I166" i="10"/>
  <c r="G166" i="10"/>
  <c r="H169" i="10"/>
  <c r="E169" i="10"/>
  <c r="I169" i="10"/>
  <c r="H174" i="10"/>
  <c r="E174" i="10"/>
  <c r="G174" i="10"/>
  <c r="I174" i="10"/>
  <c r="H177" i="10"/>
  <c r="E177" i="10"/>
  <c r="I177" i="10"/>
  <c r="H182" i="10"/>
  <c r="E182" i="10"/>
  <c r="I182" i="10"/>
  <c r="G182" i="10"/>
  <c r="H185" i="10"/>
  <c r="E185" i="10"/>
  <c r="I185" i="10"/>
  <c r="H190" i="10"/>
  <c r="E190" i="10"/>
  <c r="G190" i="10"/>
  <c r="I190" i="10"/>
  <c r="H193" i="10"/>
  <c r="E193" i="10"/>
  <c r="I193" i="10"/>
  <c r="H198" i="10"/>
  <c r="E198" i="10"/>
  <c r="I198" i="10"/>
  <c r="G198" i="10"/>
  <c r="H201" i="10"/>
  <c r="E201" i="10"/>
  <c r="I201" i="10"/>
  <c r="H206" i="10"/>
  <c r="E206" i="10"/>
  <c r="G206" i="10"/>
  <c r="I206" i="10"/>
  <c r="H209" i="10"/>
  <c r="E209" i="10"/>
  <c r="I209" i="10"/>
  <c r="H214" i="10"/>
  <c r="E214" i="10"/>
  <c r="I214" i="10"/>
  <c r="G214" i="10"/>
  <c r="H217" i="10"/>
  <c r="E217" i="10"/>
  <c r="I217" i="10"/>
  <c r="H222" i="10"/>
  <c r="E222" i="10"/>
  <c r="G222" i="10"/>
  <c r="I222" i="10"/>
  <c r="H225" i="10"/>
  <c r="E225" i="10"/>
  <c r="I225" i="10"/>
  <c r="H230" i="10"/>
  <c r="E230" i="10"/>
  <c r="I230" i="10"/>
  <c r="G230" i="10"/>
  <c r="H233" i="10"/>
  <c r="I233" i="10"/>
  <c r="E233" i="10"/>
  <c r="H238" i="10"/>
  <c r="E238" i="10"/>
  <c r="I238" i="10"/>
  <c r="G238" i="10"/>
  <c r="H242" i="10"/>
  <c r="E242" i="10"/>
  <c r="G242" i="10"/>
  <c r="I242" i="10"/>
  <c r="H246" i="10"/>
  <c r="E246" i="10"/>
  <c r="I246" i="10"/>
  <c r="G246" i="10"/>
  <c r="H250" i="10"/>
  <c r="E250" i="10"/>
  <c r="G250" i="10"/>
  <c r="I250" i="10"/>
  <c r="H254" i="10"/>
  <c r="E254" i="10"/>
  <c r="I254" i="10"/>
  <c r="G254" i="10"/>
  <c r="E374" i="10"/>
  <c r="H374" i="10"/>
  <c r="I374" i="10"/>
  <c r="G374" i="10"/>
  <c r="H378" i="10"/>
  <c r="E378" i="10"/>
  <c r="I378" i="10"/>
  <c r="G378" i="10"/>
  <c r="G2" i="10"/>
  <c r="H2" i="10"/>
  <c r="E2" i="10"/>
  <c r="I2" i="10"/>
  <c r="G6" i="10"/>
  <c r="H6" i="10"/>
  <c r="E6" i="10"/>
  <c r="I6" i="10"/>
  <c r="G10" i="10"/>
  <c r="H10" i="10"/>
  <c r="E10" i="10"/>
  <c r="I10" i="10"/>
  <c r="G14" i="10"/>
  <c r="H14" i="10"/>
  <c r="E14" i="10"/>
  <c r="I14" i="10"/>
  <c r="H17" i="10"/>
  <c r="E17" i="10"/>
  <c r="I17" i="10"/>
  <c r="H19" i="10"/>
  <c r="E19" i="10"/>
  <c r="I19" i="10"/>
  <c r="H21" i="10"/>
  <c r="E21" i="10"/>
  <c r="I21" i="10"/>
  <c r="H23" i="10"/>
  <c r="E23" i="10"/>
  <c r="I23" i="10"/>
  <c r="H25" i="10"/>
  <c r="E25" i="10"/>
  <c r="I25" i="10"/>
  <c r="H27" i="10"/>
  <c r="E27" i="10"/>
  <c r="I27" i="10"/>
  <c r="H29" i="10"/>
  <c r="E29" i="10"/>
  <c r="I29" i="10"/>
  <c r="H31" i="10"/>
  <c r="E31" i="10"/>
  <c r="I31" i="10"/>
  <c r="H33" i="10"/>
  <c r="E33" i="10"/>
  <c r="I33" i="10"/>
  <c r="H35" i="10"/>
  <c r="E35" i="10"/>
  <c r="I35" i="10"/>
  <c r="H37" i="10"/>
  <c r="E37" i="10"/>
  <c r="I37" i="10"/>
  <c r="H39" i="10"/>
  <c r="E39" i="10"/>
  <c r="I39" i="10"/>
  <c r="H41" i="10"/>
  <c r="E41" i="10"/>
  <c r="I41" i="10"/>
  <c r="H43" i="10"/>
  <c r="E43" i="10"/>
  <c r="I43" i="10"/>
  <c r="H45" i="10"/>
  <c r="E45" i="10"/>
  <c r="I45" i="10"/>
  <c r="H47" i="10"/>
  <c r="E47" i="10"/>
  <c r="I47" i="10"/>
  <c r="H49" i="10"/>
  <c r="E49" i="10"/>
  <c r="I49" i="10"/>
  <c r="H51" i="10"/>
  <c r="E51" i="10"/>
  <c r="I51" i="10"/>
  <c r="H53" i="10"/>
  <c r="E53" i="10"/>
  <c r="I53" i="10"/>
  <c r="H55" i="10"/>
  <c r="E55" i="10"/>
  <c r="I55" i="10"/>
  <c r="H57" i="10"/>
  <c r="E57" i="10"/>
  <c r="I57" i="10"/>
  <c r="H59" i="10"/>
  <c r="E59" i="10"/>
  <c r="I59" i="10"/>
  <c r="H61" i="10"/>
  <c r="E61" i="10"/>
  <c r="I61" i="10"/>
  <c r="H63" i="10"/>
  <c r="E63" i="10"/>
  <c r="I63" i="10"/>
  <c r="H65" i="10"/>
  <c r="E65" i="10"/>
  <c r="I65" i="10"/>
  <c r="H67" i="10"/>
  <c r="E67" i="10"/>
  <c r="I67" i="10"/>
  <c r="H69" i="10"/>
  <c r="E69" i="10"/>
  <c r="I69" i="10"/>
  <c r="H71" i="10"/>
  <c r="E71" i="10"/>
  <c r="I71" i="10"/>
  <c r="H73" i="10"/>
  <c r="E73" i="10"/>
  <c r="I73" i="10"/>
  <c r="H75" i="10"/>
  <c r="E75" i="10"/>
  <c r="I75" i="10"/>
  <c r="H77" i="10"/>
  <c r="E77" i="10"/>
  <c r="I77" i="10"/>
  <c r="H79" i="10"/>
  <c r="E79" i="10"/>
  <c r="I79" i="10"/>
  <c r="H81" i="10"/>
  <c r="E81" i="10"/>
  <c r="I81" i="10"/>
  <c r="H83" i="10"/>
  <c r="E83" i="10"/>
  <c r="I83" i="10"/>
  <c r="H85" i="10"/>
  <c r="E85" i="10"/>
  <c r="I85" i="10"/>
  <c r="H87" i="10"/>
  <c r="E87" i="10"/>
  <c r="I87" i="10"/>
  <c r="H89" i="10"/>
  <c r="E89" i="10"/>
  <c r="I89" i="10"/>
  <c r="H91" i="10"/>
  <c r="E91" i="10"/>
  <c r="I91" i="10"/>
  <c r="H93" i="10"/>
  <c r="E93" i="10"/>
  <c r="I93" i="10"/>
  <c r="H95" i="10"/>
  <c r="E95" i="10"/>
  <c r="I95" i="10"/>
  <c r="H97" i="10"/>
  <c r="E97" i="10"/>
  <c r="I97" i="10"/>
  <c r="H99" i="10"/>
  <c r="E99" i="10"/>
  <c r="I99" i="10"/>
  <c r="H101" i="10"/>
  <c r="E101" i="10"/>
  <c r="I101" i="10"/>
  <c r="H103" i="10"/>
  <c r="E103" i="10"/>
  <c r="I103" i="10"/>
  <c r="H105" i="10"/>
  <c r="E105" i="10"/>
  <c r="I105" i="10"/>
  <c r="H107" i="10"/>
  <c r="E107" i="10"/>
  <c r="I107" i="10"/>
  <c r="H109" i="10"/>
  <c r="E109" i="10"/>
  <c r="I109" i="10"/>
  <c r="H111" i="10"/>
  <c r="E111" i="10"/>
  <c r="I111" i="10"/>
  <c r="H116" i="10"/>
  <c r="E116" i="10"/>
  <c r="I116" i="10"/>
  <c r="G116" i="10"/>
  <c r="H119" i="10"/>
  <c r="E119" i="10"/>
  <c r="I119" i="10"/>
  <c r="H124" i="10"/>
  <c r="I124" i="10"/>
  <c r="E124" i="10"/>
  <c r="G124" i="10"/>
  <c r="H127" i="10"/>
  <c r="E127" i="10"/>
  <c r="I127" i="10"/>
  <c r="H132" i="10"/>
  <c r="E132" i="10"/>
  <c r="I132" i="10"/>
  <c r="G132" i="10"/>
  <c r="H135" i="10"/>
  <c r="E135" i="10"/>
  <c r="I135" i="10"/>
  <c r="H140" i="10"/>
  <c r="I140" i="10"/>
  <c r="E140" i="10"/>
  <c r="G140" i="10"/>
  <c r="H143" i="10"/>
  <c r="E143" i="10"/>
  <c r="I143" i="10"/>
  <c r="H148" i="10"/>
  <c r="E148" i="10"/>
  <c r="I148" i="10"/>
  <c r="G148" i="10"/>
  <c r="H151" i="10"/>
  <c r="E151" i="10"/>
  <c r="I151" i="10"/>
  <c r="H156" i="10"/>
  <c r="I156" i="10"/>
  <c r="E156" i="10"/>
  <c r="G156" i="10"/>
  <c r="H159" i="10"/>
  <c r="E159" i="10"/>
  <c r="I159" i="10"/>
  <c r="H164" i="10"/>
  <c r="E164" i="10"/>
  <c r="I164" i="10"/>
  <c r="G164" i="10"/>
  <c r="H167" i="10"/>
  <c r="E167" i="10"/>
  <c r="I167" i="10"/>
  <c r="H172" i="10"/>
  <c r="I172" i="10"/>
  <c r="E172" i="10"/>
  <c r="G172" i="10"/>
  <c r="H175" i="10"/>
  <c r="E175" i="10"/>
  <c r="I175" i="10"/>
  <c r="H180" i="10"/>
  <c r="E180" i="10"/>
  <c r="I180" i="10"/>
  <c r="G180" i="10"/>
  <c r="H183" i="10"/>
  <c r="E183" i="10"/>
  <c r="I183" i="10"/>
  <c r="H188" i="10"/>
  <c r="I188" i="10"/>
  <c r="E188" i="10"/>
  <c r="G188" i="10"/>
  <c r="H191" i="10"/>
  <c r="E191" i="10"/>
  <c r="I191" i="10"/>
  <c r="H196" i="10"/>
  <c r="E196" i="10"/>
  <c r="I196" i="10"/>
  <c r="G196" i="10"/>
  <c r="H199" i="10"/>
  <c r="E199" i="10"/>
  <c r="I199" i="10"/>
  <c r="H204" i="10"/>
  <c r="I204" i="10"/>
  <c r="G204" i="10"/>
  <c r="E204" i="10"/>
  <c r="H207" i="10"/>
  <c r="E207" i="10"/>
  <c r="I207" i="10"/>
  <c r="H212" i="10"/>
  <c r="I212" i="10"/>
  <c r="E212" i="10"/>
  <c r="G212" i="10"/>
  <c r="H215" i="10"/>
  <c r="E215" i="10"/>
  <c r="I215" i="10"/>
  <c r="H220" i="10"/>
  <c r="I220" i="10"/>
  <c r="G220" i="10"/>
  <c r="E220" i="10"/>
  <c r="H223" i="10"/>
  <c r="E223" i="10"/>
  <c r="I223" i="10"/>
  <c r="H228" i="10"/>
  <c r="I228" i="10"/>
  <c r="G228" i="10"/>
  <c r="E228" i="10"/>
  <c r="H231" i="10"/>
  <c r="I231" i="10"/>
  <c r="E231" i="10"/>
  <c r="H236" i="10"/>
  <c r="E236" i="10"/>
  <c r="G236" i="10"/>
  <c r="I236" i="10"/>
  <c r="H239" i="10"/>
  <c r="I239" i="10"/>
  <c r="E239" i="10"/>
  <c r="G239" i="10"/>
  <c r="H243" i="10"/>
  <c r="I243" i="10"/>
  <c r="E243" i="10"/>
  <c r="G243" i="10"/>
  <c r="H247" i="10"/>
  <c r="I247" i="10"/>
  <c r="E247" i="10"/>
  <c r="G247" i="10"/>
  <c r="H251" i="10"/>
  <c r="I251" i="10"/>
  <c r="E251" i="10"/>
  <c r="G251" i="10"/>
  <c r="H255" i="10"/>
  <c r="I255" i="10"/>
  <c r="E255" i="10"/>
  <c r="G255" i="10"/>
  <c r="H259" i="10"/>
  <c r="I259" i="10"/>
  <c r="E259" i="10"/>
  <c r="G259" i="10"/>
  <c r="H263" i="10"/>
  <c r="I263" i="10"/>
  <c r="E263" i="10"/>
  <c r="G263" i="10"/>
  <c r="H267" i="10"/>
  <c r="I267" i="10"/>
  <c r="E267" i="10"/>
  <c r="G267" i="10"/>
  <c r="H271" i="10"/>
  <c r="I271" i="10"/>
  <c r="E271" i="10"/>
  <c r="G271" i="10"/>
  <c r="H275" i="10"/>
  <c r="I275" i="10"/>
  <c r="E275" i="10"/>
  <c r="G275" i="10"/>
  <c r="H279" i="10"/>
  <c r="I279" i="10"/>
  <c r="E279" i="10"/>
  <c r="G279" i="10"/>
  <c r="H283" i="10"/>
  <c r="I283" i="10"/>
  <c r="E283" i="10"/>
  <c r="G283" i="10"/>
  <c r="E382" i="10"/>
  <c r="H382" i="10"/>
  <c r="H384" i="10"/>
  <c r="E384" i="10"/>
  <c r="E386" i="10"/>
  <c r="H386" i="10"/>
  <c r="H388" i="10"/>
  <c r="E388" i="10"/>
  <c r="H392" i="10"/>
  <c r="E392" i="10"/>
  <c r="H394" i="10"/>
  <c r="E394" i="10"/>
  <c r="H396" i="10"/>
  <c r="E396" i="10"/>
  <c r="E398" i="10"/>
  <c r="H398" i="10"/>
  <c r="H400" i="10"/>
  <c r="E400" i="10"/>
  <c r="E402" i="10"/>
  <c r="H402" i="10"/>
  <c r="H404" i="10"/>
  <c r="E404" i="10"/>
  <c r="H408" i="10"/>
  <c r="E408" i="10"/>
  <c r="H410" i="10"/>
  <c r="E410" i="10"/>
  <c r="H412" i="10"/>
  <c r="E412" i="10"/>
  <c r="E414" i="10"/>
  <c r="H414" i="10"/>
  <c r="H416" i="10"/>
  <c r="E416" i="10"/>
  <c r="E418" i="10"/>
  <c r="H418" i="10"/>
  <c r="H420" i="10"/>
  <c r="E420" i="10"/>
  <c r="H424" i="10"/>
  <c r="E424" i="10"/>
  <c r="H426" i="10"/>
  <c r="E426" i="10"/>
  <c r="H428" i="10"/>
  <c r="E428" i="10"/>
  <c r="E430" i="10"/>
  <c r="H430" i="10"/>
  <c r="H432" i="10"/>
  <c r="E432" i="10"/>
  <c r="E434" i="10"/>
  <c r="H434" i="10"/>
  <c r="H436" i="10"/>
  <c r="E436" i="10"/>
  <c r="H440" i="10"/>
  <c r="E440" i="10"/>
  <c r="H442" i="10"/>
  <c r="E442" i="10"/>
  <c r="H444" i="10"/>
  <c r="E444" i="10"/>
  <c r="E446" i="10"/>
  <c r="H446" i="10"/>
  <c r="H448" i="10"/>
  <c r="E448" i="10"/>
  <c r="E450" i="10"/>
  <c r="H450" i="10"/>
  <c r="H452" i="10"/>
  <c r="E452" i="10"/>
  <c r="E441" i="10"/>
  <c r="E425" i="10"/>
  <c r="E409" i="10"/>
  <c r="E393" i="10"/>
  <c r="E377" i="10"/>
  <c r="H406" i="10"/>
  <c r="G289" i="10"/>
  <c r="H289" i="10"/>
  <c r="I289" i="10"/>
  <c r="G293" i="10"/>
  <c r="H293" i="10"/>
  <c r="I293" i="10"/>
  <c r="G297" i="10"/>
  <c r="H297" i="10"/>
  <c r="I297" i="10"/>
  <c r="G301" i="10"/>
  <c r="H301" i="10"/>
  <c r="I301" i="10"/>
  <c r="G305" i="10"/>
  <c r="H305" i="10"/>
  <c r="I305" i="10"/>
  <c r="G309" i="10"/>
  <c r="H309" i="10"/>
  <c r="I309" i="10"/>
  <c r="G313" i="10"/>
  <c r="H313" i="10"/>
  <c r="I313" i="10"/>
  <c r="G317" i="10"/>
  <c r="H317" i="10"/>
  <c r="I317" i="10"/>
  <c r="G321" i="10"/>
  <c r="H321" i="10"/>
  <c r="I321" i="10"/>
  <c r="G325" i="10"/>
  <c r="H325" i="10"/>
  <c r="I325" i="10"/>
  <c r="G329" i="10"/>
  <c r="H329" i="10"/>
  <c r="I329" i="10"/>
  <c r="G333" i="10"/>
  <c r="H333" i="10"/>
  <c r="I333" i="10"/>
  <c r="G337" i="10"/>
  <c r="H337" i="10"/>
  <c r="I337" i="10"/>
  <c r="G341" i="10"/>
  <c r="H341" i="10"/>
  <c r="I341" i="10"/>
  <c r="G345" i="10"/>
  <c r="H345" i="10"/>
  <c r="I345" i="10"/>
  <c r="G349" i="10"/>
  <c r="H349" i="10"/>
  <c r="I349" i="10"/>
  <c r="G353" i="10"/>
  <c r="H353" i="10"/>
  <c r="I353" i="10"/>
  <c r="G357" i="10"/>
  <c r="H357" i="10"/>
  <c r="I357" i="10"/>
  <c r="G361" i="10"/>
  <c r="H361" i="10"/>
  <c r="I361" i="10"/>
  <c r="G365" i="10"/>
  <c r="H365" i="10"/>
  <c r="G369" i="10"/>
  <c r="H369" i="10"/>
  <c r="G382" i="10"/>
  <c r="G384" i="10"/>
  <c r="G386" i="10"/>
  <c r="G388" i="10"/>
  <c r="G390" i="10"/>
  <c r="G392" i="10"/>
  <c r="G394" i="10"/>
  <c r="G396" i="10"/>
  <c r="G398" i="10"/>
  <c r="G400" i="10"/>
  <c r="G402" i="10"/>
  <c r="G404" i="10"/>
  <c r="G406" i="10"/>
  <c r="G408" i="10"/>
  <c r="G410" i="10"/>
  <c r="G412" i="10"/>
  <c r="G414" i="10"/>
  <c r="G416" i="10"/>
  <c r="G418" i="10"/>
  <c r="G420" i="10"/>
  <c r="G422" i="10"/>
  <c r="G424" i="10"/>
  <c r="G426" i="10"/>
  <c r="G428" i="10"/>
  <c r="G430" i="10"/>
  <c r="G432" i="10"/>
  <c r="G434" i="10"/>
  <c r="G436" i="10"/>
  <c r="G438" i="10"/>
  <c r="G440" i="10"/>
  <c r="G442" i="10"/>
  <c r="G444" i="10"/>
  <c r="G446" i="10"/>
  <c r="G448" i="10"/>
  <c r="G450" i="10"/>
  <c r="G452" i="10"/>
  <c r="G454" i="10"/>
  <c r="I454" i="10"/>
  <c r="I450" i="10"/>
  <c r="I446" i="10"/>
  <c r="I442" i="10"/>
  <c r="I438" i="10"/>
  <c r="I434" i="10"/>
  <c r="I430" i="10"/>
  <c r="I426" i="10"/>
  <c r="I422" i="10"/>
  <c r="I418" i="10"/>
  <c r="I414" i="10"/>
  <c r="I410" i="10"/>
  <c r="I406" i="10"/>
  <c r="I402" i="10"/>
  <c r="I398" i="10"/>
  <c r="I394" i="10"/>
  <c r="I390" i="10"/>
  <c r="I386" i="10"/>
  <c r="I382" i="10"/>
  <c r="E453" i="10"/>
  <c r="E437" i="10"/>
  <c r="E421" i="10"/>
  <c r="E405" i="10"/>
  <c r="E389" i="10"/>
  <c r="E373" i="10"/>
  <c r="E357" i="10"/>
  <c r="E341" i="10"/>
  <c r="E325" i="10"/>
  <c r="E309" i="10"/>
  <c r="E293" i="10"/>
  <c r="H454" i="10"/>
  <c r="H390" i="10"/>
  <c r="H256" i="10"/>
  <c r="E256" i="10"/>
  <c r="H258" i="10"/>
  <c r="E258" i="10"/>
  <c r="H260" i="10"/>
  <c r="E260" i="10"/>
  <c r="H262" i="10"/>
  <c r="E262" i="10"/>
  <c r="H264" i="10"/>
  <c r="E264" i="10"/>
  <c r="H266" i="10"/>
  <c r="E266" i="10"/>
  <c r="H268" i="10"/>
  <c r="E268" i="10"/>
  <c r="H270" i="10"/>
  <c r="E270" i="10"/>
  <c r="H272" i="10"/>
  <c r="E272" i="10"/>
  <c r="H274" i="10"/>
  <c r="E274" i="10"/>
  <c r="H276" i="10"/>
  <c r="E276" i="10"/>
  <c r="H278" i="10"/>
  <c r="E278" i="10"/>
  <c r="H280" i="10"/>
  <c r="E280" i="10"/>
  <c r="H282" i="10"/>
  <c r="E282" i="10"/>
  <c r="H284" i="10"/>
  <c r="E284" i="10"/>
  <c r="G286" i="10"/>
  <c r="H286" i="10"/>
  <c r="E286" i="10"/>
  <c r="G290" i="10"/>
  <c r="H290" i="10"/>
  <c r="E290" i="10"/>
  <c r="G294" i="10"/>
  <c r="H294" i="10"/>
  <c r="E294" i="10"/>
  <c r="G298" i="10"/>
  <c r="H298" i="10"/>
  <c r="E298" i="10"/>
  <c r="G302" i="10"/>
  <c r="H302" i="10"/>
  <c r="E302" i="10"/>
  <c r="G306" i="10"/>
  <c r="H306" i="10"/>
  <c r="E306" i="10"/>
  <c r="G310" i="10"/>
  <c r="H310" i="10"/>
  <c r="E310" i="10"/>
  <c r="G314" i="10"/>
  <c r="H314" i="10"/>
  <c r="E314" i="10"/>
  <c r="G318" i="10"/>
  <c r="H318" i="10"/>
  <c r="E318" i="10"/>
  <c r="G322" i="10"/>
  <c r="H322" i="10"/>
  <c r="E322" i="10"/>
  <c r="G326" i="10"/>
  <c r="H326" i="10"/>
  <c r="E326" i="10"/>
  <c r="G330" i="10"/>
  <c r="H330" i="10"/>
  <c r="E330" i="10"/>
  <c r="G334" i="10"/>
  <c r="H334" i="10"/>
  <c r="E334" i="10"/>
  <c r="G338" i="10"/>
  <c r="H338" i="10"/>
  <c r="E338" i="10"/>
  <c r="G342" i="10"/>
  <c r="H342" i="10"/>
  <c r="E342" i="10"/>
  <c r="G346" i="10"/>
  <c r="H346" i="10"/>
  <c r="E346" i="10"/>
  <c r="G350" i="10"/>
  <c r="E350" i="10"/>
  <c r="H350" i="10"/>
  <c r="G354" i="10"/>
  <c r="E354" i="10"/>
  <c r="H354" i="10"/>
  <c r="G358" i="10"/>
  <c r="E358" i="10"/>
  <c r="G362" i="10"/>
  <c r="H362" i="10"/>
  <c r="E362" i="10"/>
  <c r="G366" i="10"/>
  <c r="E366" i="10"/>
  <c r="H366" i="10"/>
  <c r="G370" i="10"/>
  <c r="E370" i="10"/>
  <c r="H370" i="10"/>
  <c r="H375" i="10"/>
  <c r="E375" i="10"/>
  <c r="H379" i="10"/>
  <c r="E379" i="10"/>
  <c r="H383" i="10"/>
  <c r="E383" i="10"/>
  <c r="H387" i="10"/>
  <c r="E387" i="10"/>
  <c r="H391" i="10"/>
  <c r="E391" i="10"/>
  <c r="H395" i="10"/>
  <c r="E395" i="10"/>
  <c r="H399" i="10"/>
  <c r="E399" i="10"/>
  <c r="H403" i="10"/>
  <c r="E403" i="10"/>
  <c r="H407" i="10"/>
  <c r="E407" i="10"/>
  <c r="H411" i="10"/>
  <c r="E411" i="10"/>
  <c r="H415" i="10"/>
  <c r="E415" i="10"/>
  <c r="H419" i="10"/>
  <c r="E419" i="10"/>
  <c r="H423" i="10"/>
  <c r="E423" i="10"/>
  <c r="H427" i="10"/>
  <c r="E427" i="10"/>
  <c r="H431" i="10"/>
  <c r="E431" i="10"/>
  <c r="H435" i="10"/>
  <c r="E435" i="10"/>
  <c r="H439" i="10"/>
  <c r="E439" i="10"/>
  <c r="H443" i="10"/>
  <c r="E443" i="10"/>
  <c r="H447" i="10"/>
  <c r="E447" i="10"/>
  <c r="H451" i="10"/>
  <c r="E451" i="10"/>
  <c r="H455" i="10"/>
  <c r="E455" i="10"/>
  <c r="I453" i="10"/>
  <c r="I449" i="10"/>
  <c r="I445" i="10"/>
  <c r="I441" i="10"/>
  <c r="I437" i="10"/>
  <c r="I433" i="10"/>
  <c r="I429" i="10"/>
  <c r="I425" i="10"/>
  <c r="I421" i="10"/>
  <c r="I417" i="10"/>
  <c r="I413" i="10"/>
  <c r="I409" i="10"/>
  <c r="I405" i="10"/>
  <c r="I401" i="10"/>
  <c r="I397" i="10"/>
  <c r="I393" i="10"/>
  <c r="I389" i="10"/>
  <c r="I385" i="10"/>
  <c r="I381" i="10"/>
  <c r="I377" i="10"/>
  <c r="I373" i="10"/>
  <c r="I369" i="10"/>
  <c r="I365" i="10"/>
  <c r="I280" i="10"/>
  <c r="I272" i="10"/>
  <c r="I264" i="10"/>
  <c r="I256" i="10"/>
  <c r="E449" i="10"/>
  <c r="E433" i="10"/>
  <c r="E417" i="10"/>
  <c r="E401" i="10"/>
  <c r="E385" i="10"/>
  <c r="E369" i="10"/>
  <c r="E353" i="10"/>
  <c r="E337" i="10"/>
  <c r="E321" i="10"/>
  <c r="E305" i="10"/>
  <c r="E289" i="10"/>
  <c r="H438" i="10"/>
  <c r="G256" i="10"/>
  <c r="G258" i="10"/>
  <c r="G260" i="10"/>
  <c r="G262" i="10"/>
  <c r="G264" i="10"/>
  <c r="G266" i="10"/>
  <c r="G268" i="10"/>
  <c r="G270" i="10"/>
  <c r="G272" i="10"/>
  <c r="G274" i="10"/>
  <c r="G276" i="10"/>
  <c r="G278" i="10"/>
  <c r="G280" i="10"/>
  <c r="G282" i="10"/>
  <c r="G284" i="10"/>
  <c r="G287" i="10"/>
  <c r="H287" i="10"/>
  <c r="I287" i="10"/>
  <c r="E287" i="10"/>
  <c r="G291" i="10"/>
  <c r="H291" i="10"/>
  <c r="I291" i="10"/>
  <c r="E291" i="10"/>
  <c r="G295" i="10"/>
  <c r="H295" i="10"/>
  <c r="I295" i="10"/>
  <c r="E295" i="10"/>
  <c r="G299" i="10"/>
  <c r="H299" i="10"/>
  <c r="I299" i="10"/>
  <c r="E299" i="10"/>
  <c r="G303" i="10"/>
  <c r="H303" i="10"/>
  <c r="I303" i="10"/>
  <c r="E303" i="10"/>
  <c r="G307" i="10"/>
  <c r="H307" i="10"/>
  <c r="I307" i="10"/>
  <c r="E307" i="10"/>
  <c r="G311" i="10"/>
  <c r="H311" i="10"/>
  <c r="I311" i="10"/>
  <c r="E311" i="10"/>
  <c r="G315" i="10"/>
  <c r="H315" i="10"/>
  <c r="I315" i="10"/>
  <c r="E315" i="10"/>
  <c r="G319" i="10"/>
  <c r="H319" i="10"/>
  <c r="I319" i="10"/>
  <c r="E319" i="10"/>
  <c r="G323" i="10"/>
  <c r="H323" i="10"/>
  <c r="I323" i="10"/>
  <c r="E323" i="10"/>
  <c r="G327" i="10"/>
  <c r="H327" i="10"/>
  <c r="I327" i="10"/>
  <c r="E327" i="10"/>
  <c r="G331" i="10"/>
  <c r="H331" i="10"/>
  <c r="I331" i="10"/>
  <c r="E331" i="10"/>
  <c r="G335" i="10"/>
  <c r="H335" i="10"/>
  <c r="I335" i="10"/>
  <c r="E335" i="10"/>
  <c r="G339" i="10"/>
  <c r="H339" i="10"/>
  <c r="I339" i="10"/>
  <c r="E339" i="10"/>
  <c r="G343" i="10"/>
  <c r="H343" i="10"/>
  <c r="I343" i="10"/>
  <c r="E343" i="10"/>
  <c r="G347" i="10"/>
  <c r="H347" i="10"/>
  <c r="I347" i="10"/>
  <c r="E347" i="10"/>
  <c r="G351" i="10"/>
  <c r="H351" i="10"/>
  <c r="I351" i="10"/>
  <c r="E351" i="10"/>
  <c r="G355" i="10"/>
  <c r="H355" i="10"/>
  <c r="I355" i="10"/>
  <c r="E355" i="10"/>
  <c r="G359" i="10"/>
  <c r="H359" i="10"/>
  <c r="I359" i="10"/>
  <c r="E359" i="10"/>
  <c r="G363" i="10"/>
  <c r="H363" i="10"/>
  <c r="E363" i="10"/>
  <c r="G367" i="10"/>
  <c r="H367" i="10"/>
  <c r="E367" i="10"/>
  <c r="H371" i="10"/>
  <c r="E371" i="10"/>
  <c r="G373" i="10"/>
  <c r="G375" i="10"/>
  <c r="G377" i="10"/>
  <c r="G379" i="10"/>
  <c r="G381" i="10"/>
  <c r="G383" i="10"/>
  <c r="G385" i="10"/>
  <c r="G387" i="10"/>
  <c r="G389" i="10"/>
  <c r="G391" i="10"/>
  <c r="G393" i="10"/>
  <c r="G395" i="10"/>
  <c r="G397" i="10"/>
  <c r="G399" i="10"/>
  <c r="G401" i="10"/>
  <c r="G403" i="10"/>
  <c r="G405" i="10"/>
  <c r="G407" i="10"/>
  <c r="G409" i="10"/>
  <c r="G411" i="10"/>
  <c r="G413" i="10"/>
  <c r="G415" i="10"/>
  <c r="G417" i="10"/>
  <c r="G419" i="10"/>
  <c r="G421" i="10"/>
  <c r="G423" i="10"/>
  <c r="G425" i="10"/>
  <c r="G427" i="10"/>
  <c r="G429" i="10"/>
  <c r="G431" i="10"/>
  <c r="G433" i="10"/>
  <c r="G435" i="10"/>
  <c r="G437" i="10"/>
  <c r="G439" i="10"/>
  <c r="G441" i="10"/>
  <c r="G443" i="10"/>
  <c r="G445" i="10"/>
  <c r="G447" i="10"/>
  <c r="G449" i="10"/>
  <c r="G451" i="10"/>
  <c r="G453" i="10"/>
  <c r="G455" i="10"/>
  <c r="I452" i="10"/>
  <c r="I448" i="10"/>
  <c r="I444" i="10"/>
  <c r="I440" i="10"/>
  <c r="I436" i="10"/>
  <c r="I432" i="10"/>
  <c r="I428" i="10"/>
  <c r="I424" i="10"/>
  <c r="I420" i="10"/>
  <c r="I416" i="10"/>
  <c r="I412" i="10"/>
  <c r="I408" i="10"/>
  <c r="I404" i="10"/>
  <c r="I400" i="10"/>
  <c r="I396" i="10"/>
  <c r="I392" i="10"/>
  <c r="I388" i="10"/>
  <c r="I384" i="10"/>
  <c r="I358" i="10"/>
  <c r="I350" i="10"/>
  <c r="I342" i="10"/>
  <c r="I334" i="10"/>
  <c r="I326" i="10"/>
  <c r="I318" i="10"/>
  <c r="I310" i="10"/>
  <c r="I302" i="10"/>
  <c r="I294" i="10"/>
  <c r="I286" i="10"/>
  <c r="I278" i="10"/>
  <c r="I270" i="10"/>
  <c r="I262" i="10"/>
  <c r="E445" i="10"/>
  <c r="E429" i="10"/>
  <c r="E413" i="10"/>
  <c r="E397" i="10"/>
  <c r="E381" i="10"/>
  <c r="E365" i="10"/>
  <c r="E349" i="10"/>
  <c r="E333" i="10"/>
  <c r="E317" i="10"/>
  <c r="E301" i="10"/>
  <c r="H422" i="10"/>
  <c r="H358" i="10"/>
  <c r="G371" i="10"/>
  <c r="H16" i="4"/>
  <c r="I10" i="4"/>
  <c r="I8" i="4"/>
  <c r="I11" i="4"/>
  <c r="I7" i="4"/>
  <c r="E2" i="4"/>
  <c r="I3" i="7"/>
  <c r="J3" i="7"/>
  <c r="K3" i="7"/>
  <c r="J2" i="7"/>
  <c r="K2" i="7"/>
  <c r="I2" i="7"/>
  <c r="F3" i="9"/>
  <c r="J5" i="4"/>
  <c r="F11" i="9"/>
  <c r="J12" i="4"/>
  <c r="F2" i="9"/>
  <c r="J7" i="4"/>
  <c r="F8" i="9"/>
  <c r="J8" i="4"/>
  <c r="J11" i="4"/>
  <c r="F15" i="9"/>
  <c r="J13" i="4"/>
  <c r="F7" i="9"/>
  <c r="F5" i="9"/>
  <c r="F12" i="9"/>
  <c r="F13" i="9"/>
  <c r="F4" i="9"/>
  <c r="F17" i="9"/>
  <c r="J3" i="4"/>
  <c r="F14" i="9"/>
  <c r="J6" i="4"/>
  <c r="F9" i="9"/>
  <c r="J2" i="10"/>
  <c r="F6" i="9"/>
  <c r="F18" i="9"/>
  <c r="H15" i="4"/>
  <c r="J9" i="4"/>
  <c r="F10" i="9"/>
  <c r="F16" i="9"/>
  <c r="J10" i="4"/>
  <c r="J4" i="4"/>
  <c r="E4" i="2" l="1"/>
  <c r="E5" i="2"/>
  <c r="E6" i="2"/>
  <c r="E3" i="2"/>
  <c r="E18" i="5"/>
  <c r="E17" i="5"/>
  <c r="E16" i="5"/>
  <c r="E15" i="5"/>
  <c r="E14" i="5"/>
  <c r="E13" i="5"/>
  <c r="E12" i="5"/>
  <c r="E11" i="5"/>
  <c r="E10" i="5"/>
  <c r="E9" i="5"/>
  <c r="E8" i="5"/>
  <c r="E7" i="5"/>
  <c r="E6" i="5"/>
  <c r="E5" i="5"/>
  <c r="E4" i="5"/>
  <c r="E3" i="5"/>
  <c r="E2" i="5"/>
  <c r="F13" i="5"/>
  <c r="F12" i="5"/>
  <c r="F16" i="5"/>
  <c r="F17" i="5"/>
  <c r="F7" i="2"/>
  <c r="F3" i="2"/>
  <c r="F3" i="5"/>
  <c r="F18" i="5"/>
  <c r="F7" i="5"/>
  <c r="F11" i="5"/>
  <c r="F15" i="5"/>
  <c r="F2" i="5"/>
  <c r="F8" i="5"/>
  <c r="F9" i="5"/>
  <c r="F6" i="5"/>
  <c r="F4" i="2"/>
  <c r="F5" i="5"/>
  <c r="F6" i="2"/>
  <c r="F10" i="5"/>
  <c r="F5" i="2"/>
  <c r="F14" i="5"/>
  <c r="F4" i="5"/>
  <c r="E7" i="2" l="1"/>
  <c r="E9" i="2"/>
  <c r="E10" i="2" s="1"/>
  <c r="E455" i="4"/>
  <c r="E454" i="4"/>
  <c r="E453" i="4"/>
  <c r="E452" i="4"/>
  <c r="E451" i="4"/>
  <c r="E450" i="4"/>
  <c r="E449" i="4"/>
  <c r="E448" i="4"/>
  <c r="E447" i="4"/>
  <c r="E446" i="4"/>
  <c r="E445" i="4"/>
  <c r="E444" i="4"/>
  <c r="E443" i="4"/>
  <c r="E442" i="4"/>
  <c r="E441" i="4"/>
  <c r="E440" i="4"/>
  <c r="E439" i="4"/>
  <c r="E438" i="4"/>
  <c r="E437" i="4"/>
  <c r="E436" i="4"/>
  <c r="E435" i="4"/>
  <c r="E434" i="4"/>
  <c r="E433" i="4"/>
  <c r="F432" i="4"/>
  <c r="E432" i="4"/>
  <c r="E431" i="4"/>
  <c r="E430" i="4"/>
  <c r="E429" i="4"/>
  <c r="E428" i="4"/>
  <c r="E427" i="4"/>
  <c r="E426" i="4"/>
  <c r="E425" i="4"/>
  <c r="E424" i="4"/>
  <c r="E423" i="4"/>
  <c r="E422" i="4"/>
  <c r="E421" i="4"/>
  <c r="E420" i="4"/>
  <c r="E419" i="4"/>
  <c r="E418" i="4"/>
  <c r="E417" i="4"/>
  <c r="E416" i="4"/>
  <c r="E415" i="4"/>
  <c r="E414" i="4"/>
  <c r="E413" i="4"/>
  <c r="E412" i="4"/>
  <c r="E411" i="4"/>
  <c r="E410" i="4"/>
  <c r="E409" i="4"/>
  <c r="E408" i="4"/>
  <c r="E407" i="4"/>
  <c r="E406" i="4"/>
  <c r="E405" i="4"/>
  <c r="E404" i="4"/>
  <c r="E403" i="4"/>
  <c r="E402" i="4"/>
  <c r="E401" i="4"/>
  <c r="E400" i="4"/>
  <c r="E399" i="4"/>
  <c r="E398" i="4"/>
  <c r="E397" i="4"/>
  <c r="E396" i="4"/>
  <c r="E395" i="4"/>
  <c r="E394" i="4"/>
  <c r="E393" i="4"/>
  <c r="E392" i="4"/>
  <c r="E391" i="4"/>
  <c r="E390" i="4"/>
  <c r="E389" i="4"/>
  <c r="E388" i="4"/>
  <c r="E387" i="4"/>
  <c r="E386" i="4"/>
  <c r="E385" i="4"/>
  <c r="E384" i="4"/>
  <c r="E383" i="4"/>
  <c r="E382" i="4"/>
  <c r="E381" i="4"/>
  <c r="E380" i="4"/>
  <c r="E379" i="4"/>
  <c r="E378" i="4"/>
  <c r="E377" i="4"/>
  <c r="E376" i="4"/>
  <c r="E375" i="4"/>
  <c r="E374" i="4"/>
  <c r="E373" i="4"/>
  <c r="E372" i="4"/>
  <c r="E371" i="4"/>
  <c r="E370" i="4"/>
  <c r="E369" i="4"/>
  <c r="E368" i="4"/>
  <c r="E367" i="4"/>
  <c r="E366" i="4"/>
  <c r="E365" i="4"/>
  <c r="E364" i="4"/>
  <c r="E363" i="4"/>
  <c r="E362" i="4"/>
  <c r="E361" i="4"/>
  <c r="E360" i="4"/>
  <c r="E359" i="4"/>
  <c r="E358" i="4"/>
  <c r="E357" i="4"/>
  <c r="E356" i="4"/>
  <c r="E355" i="4"/>
  <c r="E354" i="4"/>
  <c r="E353" i="4"/>
  <c r="E352" i="4"/>
  <c r="E351" i="4"/>
  <c r="E350" i="4"/>
  <c r="E349" i="4"/>
  <c r="E348" i="4"/>
  <c r="E347" i="4"/>
  <c r="E346" i="4"/>
  <c r="E345" i="4"/>
  <c r="E344" i="4"/>
  <c r="E343" i="4"/>
  <c r="E342" i="4"/>
  <c r="E341" i="4"/>
  <c r="E340" i="4"/>
  <c r="E339" i="4"/>
  <c r="E338" i="4"/>
  <c r="E337" i="4"/>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F309" i="4"/>
  <c r="E309" i="4"/>
  <c r="E308" i="4"/>
  <c r="E307" i="4"/>
  <c r="E306" i="4"/>
  <c r="E305" i="4"/>
  <c r="E304" i="4"/>
  <c r="E303" i="4"/>
  <c r="E302" i="4"/>
  <c r="E301" i="4"/>
  <c r="E300" i="4"/>
  <c r="E299" i="4"/>
  <c r="E298" i="4"/>
  <c r="E297" i="4"/>
  <c r="E296" i="4"/>
  <c r="E295" i="4"/>
  <c r="E294" i="4"/>
  <c r="E293" i="4"/>
  <c r="E292" i="4"/>
  <c r="E291" i="4"/>
  <c r="E290" i="4"/>
  <c r="E289" i="4"/>
  <c r="E288" i="4"/>
  <c r="E287" i="4"/>
  <c r="E286" i="4"/>
  <c r="E285" i="4"/>
  <c r="E284" i="4"/>
  <c r="E283" i="4"/>
  <c r="E282" i="4"/>
  <c r="E281" i="4"/>
  <c r="F280" i="4"/>
  <c r="E280" i="4"/>
  <c r="E279" i="4"/>
  <c r="E278" i="4"/>
  <c r="E277" i="4"/>
  <c r="E276" i="4"/>
  <c r="E275" i="4"/>
  <c r="E274" i="4"/>
  <c r="E273" i="4"/>
  <c r="E272" i="4"/>
  <c r="E271" i="4"/>
  <c r="E270" i="4"/>
  <c r="E269" i="4"/>
  <c r="E268" i="4"/>
  <c r="E267" i="4"/>
  <c r="E266" i="4"/>
  <c r="E265" i="4"/>
  <c r="E264" i="4"/>
  <c r="E263" i="4"/>
  <c r="E262" i="4"/>
  <c r="E261" i="4"/>
  <c r="E260" i="4"/>
  <c r="E259" i="4"/>
  <c r="E258" i="4"/>
  <c r="E257" i="4"/>
  <c r="E256" i="4"/>
  <c r="E255" i="4"/>
  <c r="E254" i="4"/>
  <c r="E253" i="4"/>
  <c r="E252" i="4"/>
  <c r="E251" i="4"/>
  <c r="E250" i="4"/>
  <c r="E249" i="4"/>
  <c r="E248" i="4"/>
  <c r="E247" i="4"/>
  <c r="E246" i="4"/>
  <c r="E245" i="4"/>
  <c r="E244" i="4"/>
  <c r="E243" i="4"/>
  <c r="E242" i="4"/>
  <c r="E241" i="4"/>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F164" i="4" s="1"/>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F106"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F69"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F2" i="4"/>
  <c r="F17" i="4" l="1"/>
  <c r="F21" i="4"/>
  <c r="F37" i="4"/>
  <c r="F53" i="4"/>
  <c r="F100" i="4"/>
  <c r="F138" i="4"/>
  <c r="F307" i="4"/>
  <c r="F341" i="4"/>
  <c r="F368" i="4"/>
  <c r="F384" i="4"/>
  <c r="F400" i="4"/>
  <c r="F416" i="4"/>
  <c r="F454" i="4"/>
  <c r="F4" i="4"/>
  <c r="F85" i="4"/>
  <c r="F112" i="4"/>
  <c r="F170" i="4"/>
  <c r="F202" i="4"/>
  <c r="F234" i="4"/>
  <c r="F323" i="4"/>
  <c r="F339" i="4"/>
  <c r="F448" i="4"/>
  <c r="F8" i="4"/>
  <c r="F132" i="4"/>
  <c r="F144" i="4"/>
  <c r="F152" i="4"/>
  <c r="F258" i="4"/>
  <c r="F274" i="4"/>
  <c r="F176" i="4"/>
  <c r="F196" i="4"/>
  <c r="F208" i="4"/>
  <c r="F216" i="4"/>
  <c r="F228" i="4"/>
  <c r="F240" i="4"/>
  <c r="F290" i="4"/>
  <c r="F325" i="4"/>
  <c r="F33" i="4"/>
  <c r="F49" i="4"/>
  <c r="F65" i="4"/>
  <c r="F81" i="4"/>
  <c r="F108" i="4"/>
  <c r="F114" i="4"/>
  <c r="F120" i="4"/>
  <c r="F140" i="4"/>
  <c r="F146" i="4"/>
  <c r="F172" i="4"/>
  <c r="F178" i="4"/>
  <c r="F184" i="4"/>
  <c r="F204" i="4"/>
  <c r="F210" i="4"/>
  <c r="F236" i="4"/>
  <c r="F242" i="4"/>
  <c r="F248" i="4"/>
  <c r="F264" i="4"/>
  <c r="F358" i="4"/>
  <c r="F374" i="4"/>
  <c r="F390" i="4"/>
  <c r="F406" i="4"/>
  <c r="F422" i="4"/>
  <c r="F438" i="4"/>
  <c r="F25" i="4"/>
  <c r="F41" i="4"/>
  <c r="F57" i="4"/>
  <c r="F73" i="4"/>
  <c r="F89" i="4"/>
  <c r="F92" i="4"/>
  <c r="F98" i="4"/>
  <c r="F104" i="4"/>
  <c r="F124" i="4"/>
  <c r="F130" i="4"/>
  <c r="F136" i="4"/>
  <c r="F156" i="4"/>
  <c r="F162" i="4"/>
  <c r="F168" i="4"/>
  <c r="F188" i="4"/>
  <c r="F194" i="4"/>
  <c r="F200" i="4"/>
  <c r="F220" i="4"/>
  <c r="F226" i="4"/>
  <c r="F232" i="4"/>
  <c r="F256" i="4"/>
  <c r="F272" i="4"/>
  <c r="F288" i="4"/>
  <c r="F301" i="4"/>
  <c r="F317" i="4"/>
  <c r="F333" i="4"/>
  <c r="F349" i="4"/>
  <c r="F366" i="4"/>
  <c r="F382" i="4"/>
  <c r="F398" i="4"/>
  <c r="F414" i="4"/>
  <c r="F430" i="4"/>
  <c r="F446" i="4"/>
  <c r="F13" i="4"/>
  <c r="F29" i="4"/>
  <c r="F45" i="4"/>
  <c r="F61" i="4"/>
  <c r="F77" i="4"/>
  <c r="F96" i="4"/>
  <c r="F116" i="4"/>
  <c r="F122" i="4"/>
  <c r="F128" i="4"/>
  <c r="F148" i="4"/>
  <c r="F154" i="4"/>
  <c r="F160" i="4"/>
  <c r="F180" i="4"/>
  <c r="F186" i="4"/>
  <c r="F192" i="4"/>
  <c r="F212" i="4"/>
  <c r="F218" i="4"/>
  <c r="F224" i="4"/>
  <c r="F244" i="4"/>
  <c r="F250" i="4"/>
  <c r="F266" i="4"/>
  <c r="F282" i="4"/>
  <c r="F299" i="4"/>
  <c r="F315" i="4"/>
  <c r="F331" i="4"/>
  <c r="F347" i="4"/>
  <c r="F360" i="4"/>
  <c r="F376" i="4"/>
  <c r="F392" i="4"/>
  <c r="F408" i="4"/>
  <c r="F424" i="4"/>
  <c r="F440" i="4"/>
  <c r="F56" i="4"/>
  <c r="F64" i="4"/>
  <c r="F91" i="4"/>
  <c r="F107" i="4"/>
  <c r="F235" i="4"/>
  <c r="F251" i="4"/>
  <c r="F294" i="4"/>
  <c r="F310" i="4"/>
  <c r="F326" i="4"/>
  <c r="F342" i="4"/>
  <c r="F361" i="4"/>
  <c r="F385" i="4"/>
  <c r="F393" i="4"/>
  <c r="F6" i="4"/>
  <c r="F9" i="4"/>
  <c r="F11" i="4"/>
  <c r="F14" i="4"/>
  <c r="F19" i="4"/>
  <c r="F22" i="4"/>
  <c r="F27" i="4"/>
  <c r="F30" i="4"/>
  <c r="F35" i="4"/>
  <c r="F38" i="4"/>
  <c r="F43" i="4"/>
  <c r="F46" i="4"/>
  <c r="F51" i="4"/>
  <c r="F54" i="4"/>
  <c r="F59" i="4"/>
  <c r="F62" i="4"/>
  <c r="F67" i="4"/>
  <c r="F70" i="4"/>
  <c r="F75" i="4"/>
  <c r="F78" i="4"/>
  <c r="F83" i="4"/>
  <c r="F86" i="4"/>
  <c r="F94" i="4"/>
  <c r="F97" i="4"/>
  <c r="F102" i="4"/>
  <c r="F105" i="4"/>
  <c r="F110" i="4"/>
  <c r="F113" i="4"/>
  <c r="F118" i="4"/>
  <c r="F121" i="4"/>
  <c r="F126" i="4"/>
  <c r="F129" i="4"/>
  <c r="F134" i="4"/>
  <c r="F137" i="4"/>
  <c r="F142" i="4"/>
  <c r="F145" i="4"/>
  <c r="F150" i="4"/>
  <c r="F153" i="4"/>
  <c r="F158" i="4"/>
  <c r="F161" i="4"/>
  <c r="F166" i="4"/>
  <c r="F169" i="4"/>
  <c r="F174" i="4"/>
  <c r="F177" i="4"/>
  <c r="F182" i="4"/>
  <c r="F185" i="4"/>
  <c r="F190" i="4"/>
  <c r="F193" i="4"/>
  <c r="F198" i="4"/>
  <c r="F201" i="4"/>
  <c r="F206" i="4"/>
  <c r="F209" i="4"/>
  <c r="F214" i="4"/>
  <c r="F217" i="4"/>
  <c r="F222" i="4"/>
  <c r="F225" i="4"/>
  <c r="F230" i="4"/>
  <c r="F233" i="4"/>
  <c r="F238" i="4"/>
  <c r="F241" i="4"/>
  <c r="F246" i="4"/>
  <c r="F249" i="4"/>
  <c r="F254" i="4"/>
  <c r="F257" i="4"/>
  <c r="F262" i="4"/>
  <c r="F265" i="4"/>
  <c r="F270" i="4"/>
  <c r="F273" i="4"/>
  <c r="F278" i="4"/>
  <c r="F281" i="4"/>
  <c r="F286" i="4"/>
  <c r="F289" i="4"/>
  <c r="F297" i="4"/>
  <c r="F300" i="4"/>
  <c r="F305" i="4"/>
  <c r="F308" i="4"/>
  <c r="F313" i="4"/>
  <c r="F316" i="4"/>
  <c r="F321" i="4"/>
  <c r="F324" i="4"/>
  <c r="F329" i="4"/>
  <c r="F332" i="4"/>
  <c r="F337" i="4"/>
  <c r="F340" i="4"/>
  <c r="F345" i="4"/>
  <c r="F348" i="4"/>
  <c r="F353" i="4"/>
  <c r="F356" i="4"/>
  <c r="F359" i="4"/>
  <c r="F364" i="4"/>
  <c r="F367" i="4"/>
  <c r="F372" i="4"/>
  <c r="F375" i="4"/>
  <c r="F380" i="4"/>
  <c r="F383" i="4"/>
  <c r="F388" i="4"/>
  <c r="F391" i="4"/>
  <c r="F396" i="4"/>
  <c r="F399" i="4"/>
  <c r="F404" i="4"/>
  <c r="F407" i="4"/>
  <c r="F412" i="4"/>
  <c r="F415" i="4"/>
  <c r="F420" i="4"/>
  <c r="F423" i="4"/>
  <c r="F428" i="4"/>
  <c r="F431" i="4"/>
  <c r="F436" i="4"/>
  <c r="F439" i="4"/>
  <c r="F444" i="4"/>
  <c r="F447" i="4"/>
  <c r="F452" i="4"/>
  <c r="F455" i="4"/>
  <c r="F3" i="4"/>
  <c r="I4" i="4"/>
  <c r="I12" i="4"/>
  <c r="I13" i="4"/>
  <c r="I5" i="4"/>
  <c r="I6" i="4"/>
  <c r="J14" i="4"/>
  <c r="I3" i="4"/>
  <c r="F24" i="4"/>
  <c r="F40" i="4"/>
  <c r="F88" i="4"/>
  <c r="F115" i="4"/>
  <c r="F131" i="4"/>
  <c r="F155" i="4"/>
  <c r="F171" i="4"/>
  <c r="F187" i="4"/>
  <c r="F203" i="4"/>
  <c r="F219" i="4"/>
  <c r="F267" i="4"/>
  <c r="F275" i="4"/>
  <c r="F302" i="4"/>
  <c r="F318" i="4"/>
  <c r="F334" i="4"/>
  <c r="F369" i="4"/>
  <c r="F377" i="4"/>
  <c r="F401" i="4"/>
  <c r="F417" i="4"/>
  <c r="F425" i="4"/>
  <c r="F433" i="4"/>
  <c r="F441" i="4"/>
  <c r="F449" i="4"/>
  <c r="F7" i="4"/>
  <c r="F12" i="4"/>
  <c r="F20" i="4"/>
  <c r="F28" i="4"/>
  <c r="F36" i="4"/>
  <c r="F44" i="4"/>
  <c r="F52" i="4"/>
  <c r="F60" i="4"/>
  <c r="F68" i="4"/>
  <c r="F76" i="4"/>
  <c r="F84" i="4"/>
  <c r="F95" i="4"/>
  <c r="F103" i="4"/>
  <c r="F111" i="4"/>
  <c r="F119" i="4"/>
  <c r="F127" i="4"/>
  <c r="F135" i="4"/>
  <c r="F143" i="4"/>
  <c r="F151" i="4"/>
  <c r="F159" i="4"/>
  <c r="F167" i="4"/>
  <c r="F175" i="4"/>
  <c r="F183" i="4"/>
  <c r="F191" i="4"/>
  <c r="F199" i="4"/>
  <c r="F207" i="4"/>
  <c r="F215" i="4"/>
  <c r="F223" i="4"/>
  <c r="F231" i="4"/>
  <c r="F239" i="4"/>
  <c r="F247" i="4"/>
  <c r="F252" i="4"/>
  <c r="F255" i="4"/>
  <c r="F260" i="4"/>
  <c r="F263" i="4"/>
  <c r="F268" i="4"/>
  <c r="F271" i="4"/>
  <c r="F276" i="4"/>
  <c r="F279" i="4"/>
  <c r="F284" i="4"/>
  <c r="F287" i="4"/>
  <c r="F292" i="4"/>
  <c r="F295" i="4"/>
  <c r="F298" i="4"/>
  <c r="F303" i="4"/>
  <c r="F306" i="4"/>
  <c r="F311" i="4"/>
  <c r="F314" i="4"/>
  <c r="F319" i="4"/>
  <c r="F322" i="4"/>
  <c r="F327" i="4"/>
  <c r="F330" i="4"/>
  <c r="F335" i="4"/>
  <c r="F338" i="4"/>
  <c r="F343" i="4"/>
  <c r="F346" i="4"/>
  <c r="F351" i="4"/>
  <c r="F354" i="4"/>
  <c r="F357" i="4"/>
  <c r="F362" i="4"/>
  <c r="F365" i="4"/>
  <c r="F370" i="4"/>
  <c r="F373" i="4"/>
  <c r="F378" i="4"/>
  <c r="F381" i="4"/>
  <c r="F386" i="4"/>
  <c r="F389" i="4"/>
  <c r="F394" i="4"/>
  <c r="F397" i="4"/>
  <c r="F402" i="4"/>
  <c r="F405" i="4"/>
  <c r="F410" i="4"/>
  <c r="F413" i="4"/>
  <c r="F418" i="4"/>
  <c r="F421" i="4"/>
  <c r="F426" i="4"/>
  <c r="F429" i="4"/>
  <c r="F434" i="4"/>
  <c r="F437" i="4"/>
  <c r="F442" i="4"/>
  <c r="F445" i="4"/>
  <c r="F450" i="4"/>
  <c r="F453" i="4"/>
  <c r="F16" i="4"/>
  <c r="F32" i="4"/>
  <c r="F48" i="4"/>
  <c r="F72" i="4"/>
  <c r="F80" i="4"/>
  <c r="F99" i="4"/>
  <c r="F123" i="4"/>
  <c r="F139" i="4"/>
  <c r="F147" i="4"/>
  <c r="F163" i="4"/>
  <c r="F179" i="4"/>
  <c r="F195" i="4"/>
  <c r="F211" i="4"/>
  <c r="F227" i="4"/>
  <c r="F243" i="4"/>
  <c r="F259" i="4"/>
  <c r="F283" i="4"/>
  <c r="F291" i="4"/>
  <c r="F350" i="4"/>
  <c r="F409" i="4"/>
  <c r="F5" i="4"/>
  <c r="I9" i="4"/>
  <c r="F10" i="4"/>
  <c r="F15" i="4"/>
  <c r="F18" i="4"/>
  <c r="F23" i="4"/>
  <c r="F26" i="4"/>
  <c r="F31" i="4"/>
  <c r="F34" i="4"/>
  <c r="F39" i="4"/>
  <c r="F42" i="4"/>
  <c r="F47" i="4"/>
  <c r="F50" i="4"/>
  <c r="F55" i="4"/>
  <c r="F58" i="4"/>
  <c r="F63" i="4"/>
  <c r="F66" i="4"/>
  <c r="F71" i="4"/>
  <c r="F74" i="4"/>
  <c r="F79" i="4"/>
  <c r="F82" i="4"/>
  <c r="F87" i="4"/>
  <c r="F90" i="4"/>
  <c r="F93" i="4"/>
  <c r="F101" i="4"/>
  <c r="F109" i="4"/>
  <c r="F117" i="4"/>
  <c r="F125" i="4"/>
  <c r="F133" i="4"/>
  <c r="F141" i="4"/>
  <c r="F149" i="4"/>
  <c r="F157" i="4"/>
  <c r="F165" i="4"/>
  <c r="F173" i="4"/>
  <c r="F181" i="4"/>
  <c r="F189" i="4"/>
  <c r="F197" i="4"/>
  <c r="F205" i="4"/>
  <c r="F213" i="4"/>
  <c r="F221" i="4"/>
  <c r="F229" i="4"/>
  <c r="F237" i="4"/>
  <c r="F245" i="4"/>
  <c r="F253" i="4"/>
  <c r="F261" i="4"/>
  <c r="F269" i="4"/>
  <c r="F277" i="4"/>
  <c r="F285" i="4"/>
  <c r="F293" i="4"/>
  <c r="F296" i="4"/>
  <c r="F304" i="4"/>
  <c r="F312" i="4"/>
  <c r="F320" i="4"/>
  <c r="F328" i="4"/>
  <c r="F336" i="4"/>
  <c r="F344" i="4"/>
  <c r="F352" i="4"/>
  <c r="F355" i="4"/>
  <c r="F363" i="4"/>
  <c r="F371" i="4"/>
  <c r="F379" i="4"/>
  <c r="F387" i="4"/>
  <c r="F395" i="4"/>
  <c r="F403" i="4"/>
  <c r="F411" i="4"/>
  <c r="F419" i="4"/>
  <c r="F427" i="4"/>
  <c r="F435" i="4"/>
  <c r="F443" i="4"/>
  <c r="F451" i="4"/>
  <c r="E5" i="3"/>
  <c r="F5" i="3" s="1"/>
  <c r="E4" i="3"/>
  <c r="F4" i="3" s="1"/>
  <c r="E3" i="3"/>
  <c r="F3" i="3" s="1"/>
  <c r="E2" i="3"/>
  <c r="F2" i="3" s="1"/>
  <c r="F10" i="2"/>
  <c r="F9" i="2"/>
</calcChain>
</file>

<file path=xl/sharedStrings.xml><?xml version="1.0" encoding="utf-8"?>
<sst xmlns="http://schemas.openxmlformats.org/spreadsheetml/2006/main" count="6329" uniqueCount="200">
  <si>
    <t>ردیف</t>
  </si>
  <si>
    <t>نام کالا</t>
  </si>
  <si>
    <t>قیمت واحد</t>
  </si>
  <si>
    <t>تعداد</t>
  </si>
  <si>
    <t>مبلغ کل</t>
  </si>
  <si>
    <t>دفتر</t>
  </si>
  <si>
    <t>خودکار</t>
  </si>
  <si>
    <t>کیف</t>
  </si>
  <si>
    <t>ماژیک</t>
  </si>
  <si>
    <t>مجموع کل</t>
  </si>
  <si>
    <t>درصد تخفیف</t>
  </si>
  <si>
    <t>میزان تخفیف</t>
  </si>
  <si>
    <t>مبلغ پرداختی</t>
  </si>
  <si>
    <t>نام برند</t>
  </si>
  <si>
    <t>تعداد فروش</t>
  </si>
  <si>
    <t>قیمت کل</t>
  </si>
  <si>
    <t>مبلغ تخفیف</t>
  </si>
  <si>
    <t>هراز</t>
  </si>
  <si>
    <t>دوغ</t>
  </si>
  <si>
    <t>پنیر</t>
  </si>
  <si>
    <t>بیشترین فروش</t>
  </si>
  <si>
    <t>کشک</t>
  </si>
  <si>
    <t>کمترین فروش</t>
  </si>
  <si>
    <t>چوپان</t>
  </si>
  <si>
    <t>خامه</t>
  </si>
  <si>
    <t>تعداد رکوردها</t>
  </si>
  <si>
    <t>کاله</t>
  </si>
  <si>
    <t>کره</t>
  </si>
  <si>
    <t>میانگین فروش</t>
  </si>
  <si>
    <t>تعداد رکوردهای فروش دوغ</t>
  </si>
  <si>
    <t>مجموع تعداد فروش دوغ</t>
  </si>
  <si>
    <t>عالیس</t>
  </si>
  <si>
    <t>شیر</t>
  </si>
  <si>
    <t>مجموع فروش خامه چوپان</t>
  </si>
  <si>
    <t>ماست</t>
  </si>
  <si>
    <t>تعداد رکوردهای فروش خامه چوپان</t>
  </si>
  <si>
    <t>دامداران</t>
  </si>
  <si>
    <t>پگاه</t>
  </si>
  <si>
    <t>شماره دانشجویی</t>
  </si>
  <si>
    <t>دانشکده</t>
  </si>
  <si>
    <t>نمره میان ترم</t>
  </si>
  <si>
    <t>نمره پایان ترم</t>
  </si>
  <si>
    <t>وضعیت قبولی</t>
  </si>
  <si>
    <t>مکانیک</t>
  </si>
  <si>
    <t>AND</t>
  </si>
  <si>
    <t>عمران</t>
  </si>
  <si>
    <t>شرط اول</t>
  </si>
  <si>
    <t>شرط دوم</t>
  </si>
  <si>
    <t>نتیجه</t>
  </si>
  <si>
    <t>کامپیوتر</t>
  </si>
  <si>
    <t>T</t>
  </si>
  <si>
    <t>F</t>
  </si>
  <si>
    <t>صنایع</t>
  </si>
  <si>
    <t>برق</t>
  </si>
  <si>
    <t>OR</t>
  </si>
  <si>
    <t>نوع محصول</t>
  </si>
  <si>
    <t>قیمت</t>
  </si>
  <si>
    <t>فروردین</t>
  </si>
  <si>
    <t>اردیبهشت</t>
  </si>
  <si>
    <t>خرداد</t>
  </si>
  <si>
    <t>شلوار</t>
  </si>
  <si>
    <t>پیراهن</t>
  </si>
  <si>
    <t>تعداد رکوردهای فروش دوغ هراز</t>
  </si>
  <si>
    <t>تعداد فروش بیشتر از 20000</t>
  </si>
  <si>
    <t>تعداد  فروش دوغ بیشتر از 20000</t>
  </si>
  <si>
    <t>تعداد رکوردهای بیش از</t>
  </si>
  <si>
    <t>وضعیت قبولی-فقط اگر نمره پایانی
 بزرگتر از ده باشد</t>
  </si>
  <si>
    <t>علیرضا</t>
  </si>
  <si>
    <t>علی</t>
  </si>
  <si>
    <t>رضا</t>
  </si>
  <si>
    <t>محمد</t>
  </si>
  <si>
    <t>محمدرضا</t>
  </si>
  <si>
    <t>مشخصات پرسنلی</t>
  </si>
  <si>
    <t>ساعات کارکرد</t>
  </si>
  <si>
    <t>پرداخت ها</t>
  </si>
  <si>
    <t>جمع پرداخت ها</t>
  </si>
  <si>
    <t>درآمد مشمول مالیات</t>
  </si>
  <si>
    <t>درآمد مشمول بیمه</t>
  </si>
  <si>
    <t>کسور</t>
  </si>
  <si>
    <t>جمع کسور</t>
  </si>
  <si>
    <t>بیمه سهم کارفرما</t>
  </si>
  <si>
    <t>خالص پرداختی</t>
  </si>
  <si>
    <t>کد پرسنلی</t>
  </si>
  <si>
    <t>نام</t>
  </si>
  <si>
    <t>نام خانوادگی</t>
  </si>
  <si>
    <t>ساعات عادی کار</t>
  </si>
  <si>
    <t>اضافه کاری</t>
  </si>
  <si>
    <t>کسری کار</t>
  </si>
  <si>
    <t>حقوق پایه</t>
  </si>
  <si>
    <t>حق مسکن</t>
  </si>
  <si>
    <t>حق اولاد</t>
  </si>
  <si>
    <t>بن خواروبار</t>
  </si>
  <si>
    <t>حق ماموریت</t>
  </si>
  <si>
    <t>سایر مزایا</t>
  </si>
  <si>
    <t>مالیات متعلق</t>
  </si>
  <si>
    <t>مبلغ کسری کار</t>
  </si>
  <si>
    <t>بیمه سهم کارمند</t>
  </si>
  <si>
    <t>بازپرداخت وام</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</si>
  <si>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</si>
  <si>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</si>
  <si>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</si>
  <si>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</si>
  <si>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</si>
  <si>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</si>
  <si>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</si>
  <si>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</si>
  <si>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</si>
  <si>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</si>
  <si>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</si>
  <si>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</si>
  <si>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</si>
  <si>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</si>
  <si>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</si>
  <si>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</si>
  <si>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</si>
  <si>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</si>
  <si>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</si>
  <si>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Column20</t>
  </si>
  <si>
    <t>Column21</t>
  </si>
  <si>
    <t>Column22</t>
  </si>
  <si>
    <t>Column23</t>
  </si>
  <si>
    <t>شماره پرسنلی</t>
  </si>
  <si>
    <t>تخفیف</t>
  </si>
  <si>
    <t>تا 30000</t>
  </si>
  <si>
    <t>بین 30000 تا 50000</t>
  </si>
  <si>
    <t>بیش از 50000</t>
  </si>
  <si>
    <t>نوع قرارداد</t>
  </si>
  <si>
    <t>سال</t>
  </si>
  <si>
    <t>گرید حقوقی</t>
  </si>
  <si>
    <t>ماه</t>
  </si>
  <si>
    <t>حقوق</t>
  </si>
  <si>
    <t>رسمی</t>
  </si>
  <si>
    <t>؟</t>
  </si>
  <si>
    <t>قراردادی</t>
  </si>
  <si>
    <t>بیشینه حقوق</t>
  </si>
  <si>
    <t>کمینه حقوق</t>
  </si>
  <si>
    <t>میانگین حقوق</t>
  </si>
  <si>
    <t>نحوه دسته بندی</t>
  </si>
  <si>
    <t>A</t>
  </si>
  <si>
    <t>کمتر از دو میلیون</t>
  </si>
  <si>
    <t>B</t>
  </si>
  <si>
    <t>C</t>
  </si>
  <si>
    <t>بیش از سه میلیون</t>
  </si>
  <si>
    <t>بین دو تا سه میلیون</t>
  </si>
  <si>
    <t>Total</t>
  </si>
  <si>
    <t>Row Labels</t>
  </si>
  <si>
    <t>Grand Total</t>
  </si>
  <si>
    <t>Column Labels</t>
  </si>
  <si>
    <t>Sum of قیمت کل</t>
  </si>
  <si>
    <t>فروشنده</t>
  </si>
  <si>
    <t>پیمان</t>
  </si>
  <si>
    <t>پویا</t>
  </si>
  <si>
    <t>جواد</t>
  </si>
  <si>
    <t>اکبری</t>
  </si>
  <si>
    <t>مصطفي</t>
  </si>
  <si>
    <t>حاتمي</t>
  </si>
  <si>
    <t>مجتبي</t>
  </si>
  <si>
    <t>مهديون</t>
  </si>
  <si>
    <t>معصومه</t>
  </si>
  <si>
    <t>گرامي</t>
  </si>
  <si>
    <t>كريم</t>
  </si>
  <si>
    <t>فرهودي</t>
  </si>
  <si>
    <t>محرم زاده</t>
  </si>
  <si>
    <t>يوسف</t>
  </si>
  <si>
    <t>پورمنوچهري</t>
  </si>
  <si>
    <t>تقي</t>
  </si>
  <si>
    <t>كفائي</t>
  </si>
  <si>
    <t>حسين</t>
  </si>
  <si>
    <t>تيموري</t>
  </si>
  <si>
    <t>حمداله</t>
  </si>
  <si>
    <t>فريددانش</t>
  </si>
  <si>
    <t>عبداله</t>
  </si>
  <si>
    <t>مسگرها</t>
  </si>
  <si>
    <t>مهرداد</t>
  </si>
  <si>
    <t>محبوبي راد</t>
  </si>
  <si>
    <t>علي</t>
  </si>
  <si>
    <t>ساغري</t>
  </si>
  <si>
    <t>عباس</t>
  </si>
  <si>
    <t>كاظمي</t>
  </si>
  <si>
    <t>جمشيدي مهر</t>
  </si>
  <si>
    <t>مسعود</t>
  </si>
  <si>
    <t>شاعري</t>
  </si>
  <si>
    <t>حسن</t>
  </si>
  <si>
    <t>اردوئي</t>
  </si>
  <si>
    <t>سيدمهدي</t>
  </si>
  <si>
    <t>فرح شوكت پور</t>
  </si>
  <si>
    <t>منصور</t>
  </si>
  <si>
    <t>زاداكبر</t>
  </si>
  <si>
    <t>توابع ساده اما پرکاربرد اکسل</t>
  </si>
  <si>
    <t>توابع استفاده شده</t>
  </si>
  <si>
    <t>ISError</t>
  </si>
  <si>
    <t>IF(ISERROR)</t>
  </si>
  <si>
    <t>تمرین</t>
  </si>
  <si>
    <t>مثالی از تابع IFERROR به همراه VLOOKUP</t>
  </si>
  <si>
    <t>مثال بالا اما اینبار با استفاده از IF(ISERROR)</t>
  </si>
  <si>
    <t>مثالی از توابع تو در تو - مثال بالا اما بدون سلول واسط</t>
  </si>
  <si>
    <t>چهار عمل اصلی در اکسل_یک فاکتور فروش خیلی ساده</t>
  </si>
  <si>
    <t>فرمول مورد استفاده</t>
  </si>
  <si>
    <t>مبلغ تخفیف
 (خرید بیش از بیست هزار)</t>
  </si>
  <si>
    <t>شرطهای تو در تو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</si>
</sst>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_ر_ي_ا_ل_ ;_ * #,##0.00\-_ر_ي_ا_ل_ ;_ * &quot;-&quot;??_-_ر_ي_ا_ل_ ;_ @_ "/>
    <numFmt numFmtId="164" formatCode="_(* #,##0.00_);_(* \(#,##0.00\);_(* &quot;-&quot;??_);_(@_)"/>
    <numFmt numFmtId="165" formatCode="_(* #,##0_);_(* \(#,##0\);_(* &quot;-&quot;??_);_(@_)"/>
  </numFmts>
  <fonts count="12">
    <font>
      <sz val="11"/>
      <color theme="1"/>
      <name val="Calibri"/>
      <family val="2"/>
      <scheme val="minor"/>
    </font>
    <font>
      <sz val="11"/>
      <color theme="1"/>
      <name val="Calibri"/>
      <family val="2"/>
      <scheme val="minor"/>
    </font>
    <font>
      <sz val="11"/>
      <color theme="1"/>
      <name val="B Titr"/>
      <charset val="178"/>
    </font>
    <font>
      <sz val="11"/>
      <color theme="1"/>
      <name val="B Nazanin"/>
      <charset val="178"/>
    </font>
    <font>
      <sz val="8"/>
      <color theme="1"/>
      <name val="B Titr"/>
      <charset val="178"/>
    </font>
    <font>
      <sz val="12"/>
      <color theme="1"/>
      <name val="B Nazanin"/>
      <charset val="178"/>
    </font>
    <font>
      <b/>
      <sz val="12"/>
      <color theme="0"/>
      <name val="B Nazanin"/>
      <charset val="178"/>
    </font>
    <font>
      <sz val="11"/>
      <color theme="0"/>
      <name val="B Jadid"/>
      <charset val="178"/>
    </font>
    <font>
      <sz val="10"/>
      <color theme="0"/>
      <name val="B Jadid"/>
      <charset val="178"/>
    </font>
    <font>
      <u/>
      <sz val="11"/>
      <color theme="1"/>
      <name val="B Jadid"/>
      <charset val="178"/>
    </font>
    <font>
      <sz val="11"/>
      <color theme="1"/>
      <name val="B Titr"/>
    </font>
    <font>
      <sz val="11"/>
      <color theme="0"/>
      <name val="B Titr"/>
      <charset val="178"/>
    </font>
  </fonts>
  <fills count="1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499984740745262"/>
        <bgColor indexed="64"/>
      </patternFill>
    </fill>
    <fill>
      <patternFill patternType="solid">
        <fgColor theme="9" tint="-0.249977111117893"/>
        <bgColor indexed="64"/>
      </patternFill>
    </fill>
    <fill>
      <patternFill patternType="solid">
        <fgColor theme="2"/>
        <bgColor indexed="64"/>
      </patternFill>
    </fill>
    <fill>
      <patternFill patternType="solid">
        <fgColor rgb="FF002060"/>
        <bgColor indexed="64"/>
      </patternFill>
    </fill>
    <fill>
      <patternFill patternType="solid">
        <fgColor theme="2" tint="-9.9978637043366805E-2"/>
        <bgColor indexed="64"/>
      </patternFill>
    </fill>
    <fill>
      <patternFill patternType="solid">
        <fgColor theme="9"/>
        <bgColor indexed="64"/>
      </patternFill>
    </fill>
    <fill>
      <patternFill patternType="solid">
        <fgColor theme="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
    <xf numFmtId="0" fontId="0"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 fillId="4" borderId="1">
      <alignment horizontal="center" vertical="center"/>
    </xf>
    <xf numFmtId="3" fontId="11" fillId="16" borderId="18">
      <alignment horizontal="center" vertical="center" readingOrder="2"/>
    </xf>
    <xf numFmtId="0" fontId="2" fillId="2" borderId="1">
      <alignment horizontal="center" vertical="center"/>
    </xf>
    <xf numFmtId="3" fontId="11" fillId="17" borderId="18">
      <alignment horizontal="left" vertical="center" readingOrder="1"/>
    </xf>
    <xf numFmtId="0" fontId="11" fillId="14" borderId="0">
      <alignment horizontal="centerContinuous" vertical="center" readingOrder="2"/>
    </xf>
    <xf numFmtId="9" fontId="11" fillId="16" borderId="18">
      <alignment horizontal="center" vertical="center" readingOrder="2"/>
    </xf>
  </cellStyleXfs>
  <cellXfs count="97">
    <xf numFmtId="0" fontId="0" fillId="0" borderId="0" xfId="0"/>
    <xf numFmtId="0" fontId="2" fillId="2" borderId="1" xfId="0" applyFont="1" applyFill="1" applyBorder="1" applyAlignment="1">
      <alignment horizontal="center" vertical="center"/>
    </xf>
    <xf numFmtId="0" fontId="2" fillId="0" borderId="0" xfId="0" applyFont="1"/>
    <xf numFmtId="0" fontId="2" fillId="3" borderId="1" xfId="0" applyFont="1" applyFill="1" applyBorder="1" applyAlignment="1">
      <alignment horizontal="center" vertical="center"/>
    </xf>
    <xf numFmtId="165" fontId="2" fillId="3" borderId="1" xfId="2" applyNumberFormat="1" applyFont="1" applyFill="1" applyBorder="1" applyAlignment="1">
      <alignment horizontal="center" vertical="center"/>
    </xf>
    <xf numFmtId="0" fontId="2" fillId="2" borderId="1" xfId="0" applyFont="1" applyFill="1" applyBorder="1"/>
    <xf numFmtId="0" fontId="2" fillId="0" borderId="1" xfId="0" applyFont="1" applyBorder="1"/>
    <xf numFmtId="0" fontId="2" fillId="0" borderId="1" xfId="0" applyFont="1" applyBorder="1" applyAlignment="1">
      <alignment horizontal="center" vertical="center"/>
    </xf>
    <xf numFmtId="0" fontId="3" fillId="0" borderId="1" xfId="0" applyFont="1" applyBorder="1"/>
    <xf numFmtId="0" fontId="3" fillId="0" borderId="1" xfId="0" applyNumberFormat="1" applyFont="1" applyBorder="1"/>
    <xf numFmtId="0" fontId="0" fillId="0" borderId="1" xfId="0" applyBorder="1"/>
    <xf numFmtId="0" fontId="2" fillId="5" borderId="1" xfId="0" applyFont="1" applyFill="1" applyBorder="1"/>
    <xf numFmtId="0" fontId="2" fillId="0" borderId="0" xfId="0" applyFont="1" applyBorder="1"/>
    <xf numFmtId="0" fontId="2" fillId="6" borderId="1" xfId="0" applyFont="1" applyFill="1" applyBorder="1"/>
    <xf numFmtId="0" fontId="2" fillId="7" borderId="1" xfId="0" applyFont="1" applyFill="1" applyBorder="1"/>
    <xf numFmtId="9" fontId="2" fillId="0" borderId="1" xfId="0" applyNumberFormat="1" applyFont="1" applyBorder="1"/>
    <xf numFmtId="9" fontId="2" fillId="0" borderId="0" xfId="0" applyNumberFormat="1" applyFont="1"/>
    <xf numFmtId="0" fontId="4" fillId="0" borderId="1" xfId="0" applyFont="1" applyBorder="1"/>
    <xf numFmtId="0" fontId="2" fillId="0" borderId="0" xfId="0" applyFont="1" applyAlignment="1">
      <alignment horizontal="center" vertical="center"/>
    </xf>
    <xf numFmtId="0" fontId="2" fillId="2" borderId="0" xfId="0" applyFont="1" applyFill="1"/>
    <xf numFmtId="0" fontId="3" fillId="0" borderId="3" xfId="0" applyFont="1" applyFill="1" applyBorder="1" applyAlignment="1">
      <alignment horizontal="center" vertical="center" wrapText="1"/>
    </xf>
    <xf numFmtId="0" fontId="5" fillId="10" borderId="5"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5" xfId="0" applyNumberFormat="1" applyFont="1" applyFill="1" applyBorder="1" applyAlignment="1">
      <alignment horizontal="center" vertical="center"/>
    </xf>
    <xf numFmtId="0" fontId="5" fillId="10" borderId="6" xfId="0" applyFont="1" applyFill="1" applyBorder="1" applyAlignment="1">
      <alignment horizontal="center" vertical="center"/>
    </xf>
    <xf numFmtId="0" fontId="5" fillId="10" borderId="5" xfId="0" applyNumberFormat="1" applyFont="1" applyFill="1" applyBorder="1" applyAlignment="1">
      <alignment horizontal="center" vertical="center"/>
    </xf>
    <xf numFmtId="0" fontId="2" fillId="2" borderId="3" xfId="0" applyFont="1" applyFill="1" applyBorder="1"/>
    <xf numFmtId="0" fontId="0" fillId="0" borderId="0" xfId="0" applyAlignment="1">
      <alignment vertical="center"/>
    </xf>
    <xf numFmtId="0" fontId="7" fillId="11" borderId="1" xfId="0" applyFont="1" applyFill="1" applyBorder="1" applyAlignment="1">
      <alignment horizontal="center" vertical="center"/>
    </xf>
    <xf numFmtId="0" fontId="7" fillId="11" borderId="8" xfId="0" applyFont="1" applyFill="1" applyBorder="1" applyAlignment="1">
      <alignment horizontal="center" vertical="center"/>
    </xf>
    <xf numFmtId="0" fontId="8" fillId="11"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7" fillId="1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0" fillId="3" borderId="1" xfId="0" applyFill="1" applyBorder="1" applyAlignment="1">
      <alignment horizontal="center" vertical="center"/>
    </xf>
    <xf numFmtId="0" fontId="3" fillId="13" borderId="1" xfId="0" applyFont="1" applyFill="1" applyBorder="1" applyAlignment="1">
      <alignment horizontal="center" vertical="center"/>
    </xf>
    <xf numFmtId="0" fontId="3" fillId="0" borderId="2" xfId="0" applyFont="1" applyFill="1" applyBorder="1" applyAlignment="1">
      <alignment horizontal="center" vertical="center"/>
    </xf>
    <xf numFmtId="0" fontId="7" fillId="14" borderId="1" xfId="0" applyFont="1" applyFill="1" applyBorder="1" applyAlignment="1">
      <alignment horizontal="center" vertical="center"/>
    </xf>
    <xf numFmtId="165" fontId="3" fillId="13" borderId="1" xfId="3" applyNumberFormat="1" applyFont="1" applyFill="1" applyBorder="1" applyAlignment="1">
      <alignment horizontal="center" vertical="center"/>
    </xf>
    <xf numFmtId="0" fontId="9" fillId="0" borderId="9" xfId="0" applyFont="1" applyBorder="1" applyAlignment="1"/>
    <xf numFmtId="0" fontId="2" fillId="0" borderId="10" xfId="0" applyFont="1" applyBorder="1"/>
    <xf numFmtId="0" fontId="2" fillId="0" borderId="8" xfId="0" applyFont="1" applyBorder="1"/>
    <xf numFmtId="0" fontId="2" fillId="2" borderId="11" xfId="0" applyFont="1" applyFill="1" applyBorder="1"/>
    <xf numFmtId="0" fontId="2" fillId="2" borderId="12" xfId="0" applyFont="1" applyFill="1" applyBorder="1"/>
    <xf numFmtId="0" fontId="2" fillId="2" borderId="13" xfId="0" applyFont="1" applyFill="1" applyBorder="1"/>
    <xf numFmtId="0" fontId="2" fillId="0" borderId="14" xfId="0" applyFont="1" applyBorder="1"/>
    <xf numFmtId="0" fontId="2" fillId="0" borderId="15" xfId="0" applyFont="1" applyBorder="1"/>
    <xf numFmtId="0" fontId="2" fillId="0" borderId="16" xfId="0" applyFont="1" applyBorder="1"/>
    <xf numFmtId="0" fontId="10" fillId="0" borderId="14" xfId="0" applyFont="1" applyBorder="1"/>
    <xf numFmtId="0" fontId="10" fillId="0" borderId="15" xfId="0" applyFont="1" applyBorder="1"/>
    <xf numFmtId="0" fontId="10" fillId="0" borderId="16" xfId="0" applyFont="1" applyBorder="1"/>
    <xf numFmtId="0" fontId="0" fillId="0" borderId="1" xfId="0" applyBorder="1" applyAlignment="1">
      <alignment horizontal="center" vertical="center"/>
    </xf>
    <xf numFmtId="0" fontId="9" fillId="0" borderId="1"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0" fillId="3" borderId="1" xfId="0" applyFill="1" applyBorder="1"/>
    <xf numFmtId="0" fontId="2" fillId="4" borderId="10" xfId="0" applyFont="1" applyFill="1" applyBorder="1" applyAlignment="1">
      <alignment horizontal="center" vertical="center"/>
    </xf>
    <xf numFmtId="0" fontId="0" fillId="13" borderId="0" xfId="0" applyFill="1"/>
    <xf numFmtId="0" fontId="0" fillId="0" borderId="0" xfId="0" applyFill="1"/>
    <xf numFmtId="0" fontId="0" fillId="0" borderId="0" xfId="0" applyFill="1" applyAlignment="1">
      <alignment horizontal="left"/>
    </xf>
    <xf numFmtId="0" fontId="0" fillId="0" borderId="0" xfId="0" applyNumberFormat="1" applyFill="1"/>
    <xf numFmtId="0" fontId="5" fillId="9" borderId="1" xfId="0" applyFont="1" applyFill="1" applyBorder="1" applyAlignment="1">
      <alignment horizontal="center" vertical="center"/>
    </xf>
    <xf numFmtId="0" fontId="5" fillId="10" borderId="1" xfId="0" applyFont="1" applyFill="1" applyBorder="1" applyAlignment="1">
      <alignment horizontal="center" vertical="center"/>
    </xf>
    <xf numFmtId="0" fontId="0" fillId="0" borderId="1" xfId="0" applyBorder="1" applyAlignment="1">
      <alignment vertical="center"/>
    </xf>
    <xf numFmtId="3" fontId="11" fillId="16" borderId="18" xfId="5">
      <alignment horizontal="center" vertical="center" readingOrder="2"/>
    </xf>
    <xf numFmtId="0" fontId="2" fillId="2" borderId="1" xfId="6">
      <alignment horizontal="center" vertical="center"/>
    </xf>
    <xf numFmtId="3" fontId="11" fillId="17" borderId="18" xfId="7">
      <alignment horizontal="left" vertical="center" readingOrder="1"/>
    </xf>
    <xf numFmtId="0" fontId="11" fillId="14" borderId="0" xfId="8">
      <alignment horizontal="centerContinuous" vertical="center" readingOrder="2"/>
    </xf>
    <xf numFmtId="0" fontId="2" fillId="4" borderId="1" xfId="4">
      <alignment horizontal="center" vertical="center"/>
    </xf>
    <xf numFmtId="9" fontId="11" fillId="16" borderId="18" xfId="1" applyFont="1" applyFill="1" applyBorder="1" applyAlignment="1">
      <alignment horizontal="center" vertical="center" readingOrder="2"/>
    </xf>
    <xf numFmtId="9" fontId="11" fillId="16" borderId="18" xfId="9">
      <alignment horizontal="center" vertical="center" readingOrder="2"/>
    </xf>
    <xf numFmtId="0" fontId="0" fillId="0" borderId="19" xfId="0" applyBorder="1"/>
    <xf numFmtId="0" fontId="0" fillId="0" borderId="21" xfId="0" applyBorder="1"/>
    <xf numFmtId="0" fontId="0" fillId="0" borderId="22" xfId="0" applyBorder="1"/>
    <xf numFmtId="0" fontId="0" fillId="0" borderId="23" xfId="0" applyBorder="1" applyAlignment="1">
      <alignment vertical="center"/>
    </xf>
    <xf numFmtId="3" fontId="11" fillId="16" borderId="18" xfId="5" applyBorder="1">
      <alignment horizontal="center" vertical="center" readingOrder="2"/>
    </xf>
    <xf numFmtId="0" fontId="0" fillId="0" borderId="24" xfId="0" applyBorder="1"/>
    <xf numFmtId="0" fontId="0" fillId="0" borderId="25" xfId="0" applyBorder="1"/>
    <xf numFmtId="0" fontId="0" fillId="0" borderId="26" xfId="0" applyBorder="1"/>
    <xf numFmtId="0" fontId="0" fillId="0" borderId="27" xfId="0" applyBorder="1"/>
    <xf numFmtId="0" fontId="11" fillId="14" borderId="20" xfId="8" applyBorder="1">
      <alignment horizontal="centerContinuous" vertical="center" readingOrder="2"/>
    </xf>
    <xf numFmtId="0" fontId="2" fillId="4" borderId="1" xfId="4">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0" fillId="15" borderId="1" xfId="0" applyFill="1" applyBorder="1" applyAlignment="1">
      <alignment horizontal="center" vertical="center"/>
    </xf>
    <xf numFmtId="0" fontId="0" fillId="15" borderId="7" xfId="0" applyFill="1" applyBorder="1" applyAlignment="1">
      <alignment horizontal="center" vertical="center"/>
    </xf>
    <xf numFmtId="0" fontId="0" fillId="15" borderId="0" xfId="0" applyFill="1" applyAlignment="1">
      <alignment horizontal="center" vertical="center"/>
    </xf>
    <xf numFmtId="0" fontId="0" fillId="15" borderId="17" xfId="0"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0" fillId="0" borderId="1" xfId="0"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xf>
  </cellXfs>
  <cellStyles count="10">
    <cellStyle name="Comma" xfId="3" builtinId="3" customBuiltin="1"/>
    <cellStyle name="Comma 2" xfId="2"/>
    <cellStyle name="Normal" xfId="0" builtinId="0"/>
    <cellStyle name="Percent" xfId="1" builtinId="5"/>
    <cellStyle name="تیتر" xfId="4"/>
    <cellStyle name="خانه های جدول" xfId="5"/>
    <cellStyle name="سرستون جدول" xfId="6"/>
    <cellStyle name="سلول با تابع" xfId="7"/>
    <cellStyle name="سلول درصدی" xfId="9"/>
    <cellStyle name="عنوان جدول" xfId="8"/>
  </cellStyles>
  <dxfs count="5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FF0000"/>
      </font>
      <fill>
        <patternFill>
          <bgColor rgb="FF00B0F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ill>
        <patternFill patternType="solid">
          <bgColor theme="2" tint="-9.9978637043366805E-2"/>
        </patternFill>
      </fill>
    </dxf>
    <dxf>
      <font>
        <b val="0"/>
        <i val="0"/>
        <strike val="0"/>
        <condense val="0"/>
        <extend val="0"/>
        <outline val="0"/>
        <shadow val="0"/>
        <u val="none"/>
        <vertAlign val="baseline"/>
        <sz val="11"/>
        <color theme="1"/>
        <name val="B Titr"/>
        <scheme val="none"/>
      </font>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B Titr"/>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 Titr"/>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 Titr"/>
        <scheme val="none"/>
      </font>
      <numFmt numFmtId="0" formatCode="Genera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B Titr"/>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 Titr"/>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 Titr"/>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 Titr"/>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 Titr"/>
        <scheme val="none"/>
      </font>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B Titr"/>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B Titr"/>
        <scheme val="none"/>
      </font>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B Titr"/>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B Titr"/>
        <scheme val="none"/>
      </font>
    </dxf>
    <dxf>
      <border outline="0">
        <bottom style="thin">
          <color indexed="64"/>
        </bottom>
      </border>
    </dxf>
    <dxf>
      <font>
        <b val="0"/>
        <i val="0"/>
        <strike val="0"/>
        <condense val="0"/>
        <extend val="0"/>
        <outline val="0"/>
        <shadow val="0"/>
        <u val="none"/>
        <vertAlign val="baseline"/>
        <sz val="11"/>
        <color theme="1"/>
        <name val="B Titr"/>
        <scheme val="none"/>
      </font>
      <fill>
        <patternFill patternType="solid">
          <fgColor indexed="64"/>
          <bgColor rgb="FFFFFF00"/>
        </patternFill>
      </fill>
      <border diagonalUp="0" diagonalDown="0" outline="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microsoft.com/office/2007/relationships/slicerCache" Target="slicerCaches/slicerCache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[2_Excel_Training_Examples_Session1&amp;2.xlsx]10_PivotTable!PivotTable1</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s>
    <c:plotArea>
      <c:layout/>
      <c:barChart>
        <c:barDir val="col"/>
        <c:grouping val="clustered"/>
        <c:varyColors val="0"/>
        <c:ser>
          <c:idx val="0"/>
          <c:order val="0"/>
          <c:tx>
            <c:strRef>
              <c:f>'10_PivotTable'!$B$3:$B$4</c:f>
              <c:strCache>
                <c:ptCount val="1"/>
                <c:pt idx="0">
                  <c:v>پویا</c:v>
                </c:pt>
              </c:strCache>
            </c:strRef>
          </c:tx>
          <c:spPr>
            <a:solidFill>
              <a:schemeClr val="accent1"/>
            </a:solidFill>
            <a:ln>
              <a:noFill/>
            </a:ln>
            <a:effectLst/>
          </c:spPr>
          <c:invertIfNegative val="0"/>
          <c:cat>
            <c:strRef>
              <c:f>'10_PivotTable'!$A$5:$A$6</c:f>
              <c:strCache>
                <c:ptCount val="1"/>
                <c:pt idx="0">
                  <c:v>کاله</c:v>
                </c:pt>
              </c:strCache>
            </c:strRef>
          </c:cat>
          <c:val>
            <c:numRef>
              <c:f>'10_PivotTable'!$B$5:$B$6</c:f>
              <c:numCache>
                <c:formatCode>General</c:formatCode>
                <c:ptCount val="1"/>
                <c:pt idx="0">
                  <c:v>1296312</c:v>
                </c:pt>
              </c:numCache>
            </c:numRef>
          </c:val>
          <c:extLst>
            <c:ext xmlns:c16="http://schemas.microsoft.com/office/drawing/2014/chart" uri="{C3380CC4-5D6E-409C-BE32-E72D297353CC}">
              <c16:uniqueId val="{00000000-5EFA-4C87-8C0F-1F96E62DBE1E}"/>
            </c:ext>
          </c:extLst>
        </c:ser>
        <c:ser>
          <c:idx val="1"/>
          <c:order val="1"/>
          <c:tx>
            <c:strRef>
              <c:f>'10_PivotTable'!$C$3:$C$4</c:f>
              <c:strCache>
                <c:ptCount val="1"/>
                <c:pt idx="0">
                  <c:v>جواد</c:v>
                </c:pt>
              </c:strCache>
            </c:strRef>
          </c:tx>
          <c:spPr>
            <a:solidFill>
              <a:schemeClr val="accent2"/>
            </a:solidFill>
            <a:ln>
              <a:noFill/>
            </a:ln>
            <a:effectLst/>
          </c:spPr>
          <c:invertIfNegative val="0"/>
          <c:cat>
            <c:strRef>
              <c:f>'10_PivotTable'!$A$5:$A$6</c:f>
              <c:strCache>
                <c:ptCount val="1"/>
                <c:pt idx="0">
                  <c:v>کاله</c:v>
                </c:pt>
              </c:strCache>
            </c:strRef>
          </c:cat>
          <c:val>
            <c:numRef>
              <c:f>'10_PivotTable'!$C$5:$C$6</c:f>
              <c:numCache>
                <c:formatCode>General</c:formatCode>
                <c:ptCount val="1"/>
                <c:pt idx="0">
                  <c:v>868664</c:v>
                </c:pt>
              </c:numCache>
            </c:numRef>
          </c:val>
          <c:extLst>
            <c:ext xmlns:c16="http://schemas.microsoft.com/office/drawing/2014/chart" uri="{C3380CC4-5D6E-409C-BE32-E72D297353CC}">
              <c16:uniqueId val="{00000005-5EFA-4C87-8C0F-1F96E62DBE1E}"/>
            </c:ext>
          </c:extLst>
        </c:ser>
        <c:dLbls>
          <c:showLegendKey val="0"/>
          <c:showVal val="0"/>
          <c:showCatName val="0"/>
          <c:showSerName val="0"/>
          <c:showPercent val="0"/>
          <c:showBubbleSize val="0"/>
        </c:dLbls>
        <c:gapWidth val="219"/>
        <c:overlap val="-27"/>
        <c:axId val="928743999"/>
        <c:axId val="928746495"/>
      </c:barChart>
      <c:catAx>
        <c:axId val="928743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746495"/>
        <c:crosses val="autoZero"/>
        <c:auto val="1"/>
        <c:lblAlgn val="ctr"/>
        <c:lblOffset val="100"/>
        <c:noMultiLvlLbl val="0"/>
      </c:catAx>
      <c:valAx>
        <c:axId val="9287464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743999"/>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369794</xdr:colOff>
      <xdr:row>1</xdr:row>
      <xdr:rowOff>84044</xdr:rowOff>
    </xdr:from>
    <xdr:to>
      <xdr:col>9</xdr:col>
      <xdr:colOff>196103</xdr:colOff>
      <xdr:row>7</xdr:row>
      <xdr:rowOff>44823</xdr:rowOff>
    </xdr:to>
    <xdr:cxnSp macro="">
      <xdr:nvCxnSpPr>
        <xdr:cNvPr id="2" name="Straight Arrow Connector 1"/>
        <xdr:cNvCxnSpPr/>
      </xdr:nvCxnSpPr>
      <xdr:spPr>
        <a:xfrm>
          <a:off x="4160744" y="274544"/>
          <a:ext cx="1331259" cy="110377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204787</xdr:colOff>
      <xdr:row>1</xdr:row>
      <xdr:rowOff>161925</xdr:rowOff>
    </xdr:from>
    <xdr:to>
      <xdr:col>12</xdr:col>
      <xdr:colOff>500062</xdr:colOff>
      <xdr:row>16</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16</xdr:col>
      <xdr:colOff>400050</xdr:colOff>
      <xdr:row>1</xdr:row>
      <xdr:rowOff>95250</xdr:rowOff>
    </xdr:from>
    <xdr:to>
      <xdr:col>20</xdr:col>
      <xdr:colOff>228600</xdr:colOff>
      <xdr:row>14</xdr:row>
      <xdr:rowOff>142875</xdr:rowOff>
    </xdr:to>
    <mc:AlternateContent xmlns:mc="http://schemas.openxmlformats.org/markup-compatibility/2006" xmlns:a14="http://schemas.microsoft.com/office/drawing/2010/main">
      <mc:Choice Requires="a14">
        <xdr:graphicFrame macro="">
          <xdr:nvGraphicFramePr>
            <xdr:cNvPr id="3" name="فروشنده"/>
            <xdr:cNvGraphicFramePr/>
          </xdr:nvGraphicFramePr>
          <xdr:xfrm>
            <a:off x="0" y="0"/>
            <a:ext cx="0" cy="0"/>
          </xdr:xfrm>
          <a:graphic>
            <a:graphicData uri="http://schemas.microsoft.com/office/drawing/2010/slicer">
              <sle:slicer xmlns:sle="http://schemas.microsoft.com/office/drawing/2010/slicer" name="فروشنده"/>
            </a:graphicData>
          </a:graphic>
        </xdr:graphicFrame>
      </mc:Choice>
      <mc:Fallback xmlns="">
        <xdr:sp macro="" textlink="">
          <xdr:nvSpPr>
            <xdr:cNvPr id="0" name=""/>
            <xdr:cNvSpPr>
              <a:spLocks noTextEdit="1"/>
            </xdr:cNvSpPr>
          </xdr:nvSpPr>
          <xdr:spPr>
            <a:xfrm>
              <a:off x="10610850" y="2857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142875</xdr:colOff>
      <xdr:row>1</xdr:row>
      <xdr:rowOff>95250</xdr:rowOff>
    </xdr:from>
    <xdr:to>
      <xdr:col>16</xdr:col>
      <xdr:colOff>381000</xdr:colOff>
      <xdr:row>14</xdr:row>
      <xdr:rowOff>142875</xdr:rowOff>
    </xdr:to>
    <mc:AlternateContent xmlns:mc="http://schemas.openxmlformats.org/markup-compatibility/2006" xmlns:a14="http://schemas.microsoft.com/office/drawing/2010/main">
      <mc:Choice Requires="a14">
        <xdr:graphicFrame macro="">
          <xdr:nvGraphicFramePr>
            <xdr:cNvPr id="4" name="نام برند"/>
            <xdr:cNvGraphicFramePr/>
          </xdr:nvGraphicFramePr>
          <xdr:xfrm>
            <a:off x="0" y="0"/>
            <a:ext cx="0" cy="0"/>
          </xdr:xfrm>
          <a:graphic>
            <a:graphicData uri="http://schemas.microsoft.com/office/drawing/2010/slicer">
              <sle:slicer xmlns:sle="http://schemas.microsoft.com/office/drawing/2010/slicer" name="نام برند"/>
            </a:graphicData>
          </a:graphic>
        </xdr:graphicFrame>
      </mc:Choice>
      <mc:Fallback xmlns="">
        <xdr:sp macro="" textlink="">
          <xdr:nvSpPr>
            <xdr:cNvPr id="0" name=""/>
            <xdr:cNvSpPr>
              <a:spLocks noTextEdit="1"/>
            </xdr:cNvSpPr>
          </xdr:nvSpPr>
          <xdr:spPr>
            <a:xfrm>
              <a:off x="8763000" y="2857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Golrang1%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2925.974713888892" createdVersion="6" refreshedVersion="6" minRefreshableVersion="3" recordCount="454">
  <cacheSource type="worksheet">
    <worksheetSource name="Table2" r:id="rId2"/>
  </cacheSource>
  <cacheFields count="6">
    <cacheField name="نام برند" numFmtId="0">
      <sharedItems count="6">
        <s v="هراز"/>
        <s v="چوپان"/>
        <s v="کاله"/>
        <s v="عالیس"/>
        <s v="دامداران"/>
        <s v="پگاه"/>
      </sharedItems>
    </cacheField>
    <cacheField name="نام کالا" numFmtId="0">
      <sharedItems count="7">
        <s v="دوغ"/>
        <s v="پنیر"/>
        <s v="کشک"/>
        <s v="خامه"/>
        <s v="کره"/>
        <s v="شیر"/>
        <s v="ماست"/>
      </sharedItems>
    </cacheField>
    <cacheField name="تعداد فروش" numFmtId="0">
      <sharedItems containsSemiMixedTypes="0" containsString="0" containsNumber="1" containsInteger="1" minValue="1" maxValue="100"/>
    </cacheField>
    <cacheField name="قیمت واحد" numFmtId="0">
      <sharedItems containsSemiMixedTypes="0" containsString="0" containsNumber="1" containsInteger="1" minValue="1000" maxValue="1500"/>
    </cacheField>
    <cacheField name="فروشنده" numFmtId="0">
      <sharedItems count="4">
        <s v="جواد"/>
        <s v="علی"/>
        <s v="پیمان"/>
        <s v="پویا"/>
      </sharedItems>
    </cacheField>
    <cacheField name="قیمت کل" numFmtId="0">
      <sharedItems containsSemiMixedTypes="0" containsString="0" containsNumber="1" containsInteger="1" minValue="1089" maxValue="147000"/>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454">
  <r>
    <x v="0"/>
    <x v="0"/>
    <n v="32"/>
    <n v="1125"/>
    <x v="0"/>
    <n v="36000"/>
  </r>
  <r>
    <x v="0"/>
    <x v="1"/>
    <n v="98"/>
    <n v="1001"/>
    <x v="1"/>
    <n v="98098"/>
  </r>
  <r>
    <x v="0"/>
    <x v="2"/>
    <n v="42"/>
    <n v="1078"/>
    <x v="2"/>
    <n v="45276"/>
  </r>
  <r>
    <x v="1"/>
    <x v="3"/>
    <n v="65"/>
    <n v="1115"/>
    <x v="1"/>
    <n v="72475"/>
  </r>
  <r>
    <x v="2"/>
    <x v="4"/>
    <n v="17"/>
    <n v="1305"/>
    <x v="3"/>
    <n v="22185"/>
  </r>
  <r>
    <x v="1"/>
    <x v="3"/>
    <n v="37"/>
    <n v="1362"/>
    <x v="3"/>
    <n v="50394"/>
  </r>
  <r>
    <x v="2"/>
    <x v="2"/>
    <n v="96"/>
    <n v="1049"/>
    <x v="3"/>
    <n v="100704"/>
  </r>
  <r>
    <x v="3"/>
    <x v="5"/>
    <n v="74"/>
    <n v="1225"/>
    <x v="0"/>
    <n v="90650"/>
  </r>
  <r>
    <x v="2"/>
    <x v="6"/>
    <n v="80"/>
    <n v="1302"/>
    <x v="0"/>
    <n v="104160"/>
  </r>
  <r>
    <x v="0"/>
    <x v="3"/>
    <n v="100"/>
    <n v="1265"/>
    <x v="1"/>
    <n v="126500"/>
  </r>
  <r>
    <x v="0"/>
    <x v="2"/>
    <n v="28"/>
    <n v="1104"/>
    <x v="1"/>
    <n v="30912"/>
  </r>
  <r>
    <x v="0"/>
    <x v="0"/>
    <n v="22"/>
    <n v="1025"/>
    <x v="2"/>
    <n v="22550"/>
  </r>
  <r>
    <x v="1"/>
    <x v="6"/>
    <n v="50"/>
    <n v="1287"/>
    <x v="0"/>
    <n v="64350"/>
  </r>
  <r>
    <x v="2"/>
    <x v="2"/>
    <n v="53"/>
    <n v="1060"/>
    <x v="2"/>
    <n v="56180"/>
  </r>
  <r>
    <x v="1"/>
    <x v="2"/>
    <n v="99"/>
    <n v="1171"/>
    <x v="2"/>
    <n v="115929"/>
  </r>
  <r>
    <x v="0"/>
    <x v="2"/>
    <n v="96"/>
    <n v="1100"/>
    <x v="1"/>
    <n v="105600"/>
  </r>
  <r>
    <x v="1"/>
    <x v="2"/>
    <n v="30"/>
    <n v="1267"/>
    <x v="2"/>
    <n v="38010"/>
  </r>
  <r>
    <x v="1"/>
    <x v="4"/>
    <n v="37"/>
    <n v="1248"/>
    <x v="3"/>
    <n v="46176"/>
  </r>
  <r>
    <x v="3"/>
    <x v="4"/>
    <n v="68"/>
    <n v="1098"/>
    <x v="1"/>
    <n v="74664"/>
  </r>
  <r>
    <x v="0"/>
    <x v="6"/>
    <n v="15"/>
    <n v="1347"/>
    <x v="2"/>
    <n v="20205"/>
  </r>
  <r>
    <x v="4"/>
    <x v="3"/>
    <n v="28"/>
    <n v="1326"/>
    <x v="1"/>
    <n v="37128"/>
  </r>
  <r>
    <x v="1"/>
    <x v="1"/>
    <n v="29"/>
    <n v="1484"/>
    <x v="2"/>
    <n v="43036"/>
  </r>
  <r>
    <x v="0"/>
    <x v="5"/>
    <n v="96"/>
    <n v="1192"/>
    <x v="2"/>
    <n v="114432"/>
  </r>
  <r>
    <x v="0"/>
    <x v="3"/>
    <n v="85"/>
    <n v="1152"/>
    <x v="1"/>
    <n v="97920"/>
  </r>
  <r>
    <x v="3"/>
    <x v="3"/>
    <n v="82"/>
    <n v="1108"/>
    <x v="0"/>
    <n v="90856"/>
  </r>
  <r>
    <x v="0"/>
    <x v="3"/>
    <n v="11"/>
    <n v="1140"/>
    <x v="1"/>
    <n v="12540"/>
  </r>
  <r>
    <x v="3"/>
    <x v="4"/>
    <n v="5"/>
    <n v="1467"/>
    <x v="3"/>
    <n v="7335"/>
  </r>
  <r>
    <x v="1"/>
    <x v="0"/>
    <n v="5"/>
    <n v="1276"/>
    <x v="3"/>
    <n v="6380"/>
  </r>
  <r>
    <x v="5"/>
    <x v="1"/>
    <n v="15"/>
    <n v="1005"/>
    <x v="1"/>
    <n v="15075"/>
  </r>
  <r>
    <x v="2"/>
    <x v="6"/>
    <n v="94"/>
    <n v="1155"/>
    <x v="3"/>
    <n v="108570"/>
  </r>
  <r>
    <x v="4"/>
    <x v="4"/>
    <n v="11"/>
    <n v="1367"/>
    <x v="1"/>
    <n v="15037"/>
  </r>
  <r>
    <x v="1"/>
    <x v="4"/>
    <n v="84"/>
    <n v="1047"/>
    <x v="1"/>
    <n v="87948"/>
  </r>
  <r>
    <x v="3"/>
    <x v="5"/>
    <n v="62"/>
    <n v="1241"/>
    <x v="3"/>
    <n v="76942"/>
  </r>
  <r>
    <x v="1"/>
    <x v="4"/>
    <n v="64"/>
    <n v="1230"/>
    <x v="1"/>
    <n v="78720"/>
  </r>
  <r>
    <x v="4"/>
    <x v="5"/>
    <n v="39"/>
    <n v="1078"/>
    <x v="2"/>
    <n v="42042"/>
  </r>
  <r>
    <x v="1"/>
    <x v="1"/>
    <n v="21"/>
    <n v="1301"/>
    <x v="1"/>
    <n v="27321"/>
  </r>
  <r>
    <x v="5"/>
    <x v="6"/>
    <n v="30"/>
    <n v="1338"/>
    <x v="3"/>
    <n v="40140"/>
  </r>
  <r>
    <x v="2"/>
    <x v="0"/>
    <n v="69"/>
    <n v="1456"/>
    <x v="3"/>
    <n v="100464"/>
  </r>
  <r>
    <x v="5"/>
    <x v="6"/>
    <n v="11"/>
    <n v="1013"/>
    <x v="2"/>
    <n v="11143"/>
  </r>
  <r>
    <x v="2"/>
    <x v="3"/>
    <n v="88"/>
    <n v="1008"/>
    <x v="2"/>
    <n v="88704"/>
  </r>
  <r>
    <x v="1"/>
    <x v="5"/>
    <n v="88"/>
    <n v="1203"/>
    <x v="2"/>
    <n v="105864"/>
  </r>
  <r>
    <x v="3"/>
    <x v="4"/>
    <n v="18"/>
    <n v="1297"/>
    <x v="2"/>
    <n v="23346"/>
  </r>
  <r>
    <x v="2"/>
    <x v="4"/>
    <n v="94"/>
    <n v="1454"/>
    <x v="0"/>
    <n v="136676"/>
  </r>
  <r>
    <x v="1"/>
    <x v="0"/>
    <n v="15"/>
    <n v="1355"/>
    <x v="0"/>
    <n v="20325"/>
  </r>
  <r>
    <x v="3"/>
    <x v="0"/>
    <n v="80"/>
    <n v="1381"/>
    <x v="0"/>
    <n v="110480"/>
  </r>
  <r>
    <x v="0"/>
    <x v="1"/>
    <n v="95"/>
    <n v="1099"/>
    <x v="0"/>
    <n v="104405"/>
  </r>
  <r>
    <x v="2"/>
    <x v="4"/>
    <n v="4"/>
    <n v="1025"/>
    <x v="1"/>
    <n v="4100"/>
  </r>
  <r>
    <x v="1"/>
    <x v="0"/>
    <n v="91"/>
    <n v="1049"/>
    <x v="2"/>
    <n v="95459"/>
  </r>
  <r>
    <x v="4"/>
    <x v="4"/>
    <n v="70"/>
    <n v="1388"/>
    <x v="3"/>
    <n v="97160"/>
  </r>
  <r>
    <x v="5"/>
    <x v="2"/>
    <n v="85"/>
    <n v="1031"/>
    <x v="1"/>
    <n v="87635"/>
  </r>
  <r>
    <x v="1"/>
    <x v="0"/>
    <n v="98"/>
    <n v="1264"/>
    <x v="0"/>
    <n v="123872"/>
  </r>
  <r>
    <x v="1"/>
    <x v="2"/>
    <n v="64"/>
    <n v="1097"/>
    <x v="1"/>
    <n v="70208"/>
  </r>
  <r>
    <x v="4"/>
    <x v="1"/>
    <n v="88"/>
    <n v="1352"/>
    <x v="0"/>
    <n v="118976"/>
  </r>
  <r>
    <x v="0"/>
    <x v="2"/>
    <n v="44"/>
    <n v="1258"/>
    <x v="0"/>
    <n v="55352"/>
  </r>
  <r>
    <x v="1"/>
    <x v="3"/>
    <n v="91"/>
    <n v="1279"/>
    <x v="1"/>
    <n v="116389"/>
  </r>
  <r>
    <x v="3"/>
    <x v="5"/>
    <n v="69"/>
    <n v="1435"/>
    <x v="0"/>
    <n v="99015"/>
  </r>
  <r>
    <x v="3"/>
    <x v="5"/>
    <n v="45"/>
    <n v="1324"/>
    <x v="1"/>
    <n v="59580"/>
  </r>
  <r>
    <x v="4"/>
    <x v="3"/>
    <n v="8"/>
    <n v="1254"/>
    <x v="2"/>
    <n v="10032"/>
  </r>
  <r>
    <x v="2"/>
    <x v="0"/>
    <n v="80"/>
    <n v="1322"/>
    <x v="0"/>
    <n v="105760"/>
  </r>
  <r>
    <x v="0"/>
    <x v="4"/>
    <n v="65"/>
    <n v="1341"/>
    <x v="3"/>
    <n v="87165"/>
  </r>
  <r>
    <x v="0"/>
    <x v="1"/>
    <n v="83"/>
    <n v="1268"/>
    <x v="1"/>
    <n v="105244"/>
  </r>
  <r>
    <x v="1"/>
    <x v="5"/>
    <n v="91"/>
    <n v="1229"/>
    <x v="2"/>
    <n v="111839"/>
  </r>
  <r>
    <x v="3"/>
    <x v="6"/>
    <n v="46"/>
    <n v="1461"/>
    <x v="0"/>
    <n v="67206"/>
  </r>
  <r>
    <x v="4"/>
    <x v="6"/>
    <n v="54"/>
    <n v="1132"/>
    <x v="0"/>
    <n v="61128"/>
  </r>
  <r>
    <x v="1"/>
    <x v="6"/>
    <n v="78"/>
    <n v="1237"/>
    <x v="3"/>
    <n v="96486"/>
  </r>
  <r>
    <x v="1"/>
    <x v="6"/>
    <n v="46"/>
    <n v="1120"/>
    <x v="0"/>
    <n v="51520"/>
  </r>
  <r>
    <x v="0"/>
    <x v="2"/>
    <n v="38"/>
    <n v="1295"/>
    <x v="1"/>
    <n v="49210"/>
  </r>
  <r>
    <x v="4"/>
    <x v="1"/>
    <n v="10"/>
    <n v="1261"/>
    <x v="2"/>
    <n v="12610"/>
  </r>
  <r>
    <x v="1"/>
    <x v="3"/>
    <n v="17"/>
    <n v="1245"/>
    <x v="2"/>
    <n v="21165"/>
  </r>
  <r>
    <x v="2"/>
    <x v="4"/>
    <n v="31"/>
    <n v="1079"/>
    <x v="2"/>
    <n v="33449"/>
  </r>
  <r>
    <x v="5"/>
    <x v="5"/>
    <n v="8"/>
    <n v="1298"/>
    <x v="0"/>
    <n v="10384"/>
  </r>
  <r>
    <x v="2"/>
    <x v="4"/>
    <n v="62"/>
    <n v="1182"/>
    <x v="2"/>
    <n v="73284"/>
  </r>
  <r>
    <x v="3"/>
    <x v="3"/>
    <n v="27"/>
    <n v="1345"/>
    <x v="2"/>
    <n v="36315"/>
  </r>
  <r>
    <x v="3"/>
    <x v="4"/>
    <n v="50"/>
    <n v="1189"/>
    <x v="1"/>
    <n v="59450"/>
  </r>
  <r>
    <x v="5"/>
    <x v="3"/>
    <n v="22"/>
    <n v="1246"/>
    <x v="0"/>
    <n v="27412"/>
  </r>
  <r>
    <x v="3"/>
    <x v="0"/>
    <n v="78"/>
    <n v="1431"/>
    <x v="1"/>
    <n v="111618"/>
  </r>
  <r>
    <x v="5"/>
    <x v="1"/>
    <n v="3"/>
    <n v="1429"/>
    <x v="1"/>
    <n v="4287"/>
  </r>
  <r>
    <x v="1"/>
    <x v="0"/>
    <n v="88"/>
    <n v="1230"/>
    <x v="3"/>
    <n v="108240"/>
  </r>
  <r>
    <x v="3"/>
    <x v="6"/>
    <n v="21"/>
    <n v="1407"/>
    <x v="3"/>
    <n v="29547"/>
  </r>
  <r>
    <x v="2"/>
    <x v="6"/>
    <n v="93"/>
    <n v="1283"/>
    <x v="2"/>
    <n v="119319"/>
  </r>
  <r>
    <x v="4"/>
    <x v="3"/>
    <n v="11"/>
    <n v="1085"/>
    <x v="2"/>
    <n v="11935"/>
  </r>
  <r>
    <x v="5"/>
    <x v="6"/>
    <n v="41"/>
    <n v="1042"/>
    <x v="2"/>
    <n v="42722"/>
  </r>
  <r>
    <x v="4"/>
    <x v="3"/>
    <n v="20"/>
    <n v="1500"/>
    <x v="0"/>
    <n v="30000"/>
  </r>
  <r>
    <x v="1"/>
    <x v="5"/>
    <n v="43"/>
    <n v="1099"/>
    <x v="2"/>
    <n v="47257"/>
  </r>
  <r>
    <x v="2"/>
    <x v="0"/>
    <n v="65"/>
    <n v="1490"/>
    <x v="2"/>
    <n v="96850"/>
  </r>
  <r>
    <x v="4"/>
    <x v="1"/>
    <n v="61"/>
    <n v="1139"/>
    <x v="2"/>
    <n v="69479"/>
  </r>
  <r>
    <x v="5"/>
    <x v="2"/>
    <n v="51"/>
    <n v="1022"/>
    <x v="2"/>
    <n v="52122"/>
  </r>
  <r>
    <x v="3"/>
    <x v="5"/>
    <n v="65"/>
    <n v="1113"/>
    <x v="1"/>
    <n v="72345"/>
  </r>
  <r>
    <x v="2"/>
    <x v="0"/>
    <n v="81"/>
    <n v="1135"/>
    <x v="2"/>
    <n v="91935"/>
  </r>
  <r>
    <x v="2"/>
    <x v="4"/>
    <n v="4"/>
    <n v="1018"/>
    <x v="2"/>
    <n v="4072"/>
  </r>
  <r>
    <x v="2"/>
    <x v="0"/>
    <n v="45"/>
    <n v="1202"/>
    <x v="0"/>
    <n v="54090"/>
  </r>
  <r>
    <x v="0"/>
    <x v="2"/>
    <n v="14"/>
    <n v="1254"/>
    <x v="1"/>
    <n v="17556"/>
  </r>
  <r>
    <x v="5"/>
    <x v="2"/>
    <n v="93"/>
    <n v="1254"/>
    <x v="3"/>
    <n v="116622"/>
  </r>
  <r>
    <x v="3"/>
    <x v="3"/>
    <n v="14"/>
    <n v="1349"/>
    <x v="0"/>
    <n v="18886"/>
  </r>
  <r>
    <x v="1"/>
    <x v="0"/>
    <n v="8"/>
    <n v="1019"/>
    <x v="1"/>
    <n v="8152"/>
  </r>
  <r>
    <x v="5"/>
    <x v="4"/>
    <n v="73"/>
    <n v="1306"/>
    <x v="3"/>
    <n v="95338"/>
  </r>
  <r>
    <x v="4"/>
    <x v="6"/>
    <n v="72"/>
    <n v="1299"/>
    <x v="3"/>
    <n v="93528"/>
  </r>
  <r>
    <x v="5"/>
    <x v="0"/>
    <n v="16"/>
    <n v="1121"/>
    <x v="1"/>
    <n v="17936"/>
  </r>
  <r>
    <x v="4"/>
    <x v="5"/>
    <n v="18"/>
    <n v="1127"/>
    <x v="1"/>
    <n v="20286"/>
  </r>
  <r>
    <x v="0"/>
    <x v="0"/>
    <n v="63"/>
    <n v="1070"/>
    <x v="1"/>
    <n v="67410"/>
  </r>
  <r>
    <x v="4"/>
    <x v="0"/>
    <n v="38"/>
    <n v="1486"/>
    <x v="1"/>
    <n v="56468"/>
  </r>
  <r>
    <x v="5"/>
    <x v="6"/>
    <n v="30"/>
    <n v="1245"/>
    <x v="1"/>
    <n v="37350"/>
  </r>
  <r>
    <x v="5"/>
    <x v="0"/>
    <n v="9"/>
    <n v="1250"/>
    <x v="2"/>
    <n v="11250"/>
  </r>
  <r>
    <x v="2"/>
    <x v="0"/>
    <n v="60"/>
    <n v="1102"/>
    <x v="2"/>
    <n v="66120"/>
  </r>
  <r>
    <x v="3"/>
    <x v="3"/>
    <n v="46"/>
    <n v="1021"/>
    <x v="0"/>
    <n v="46966"/>
  </r>
  <r>
    <x v="0"/>
    <x v="1"/>
    <n v="26"/>
    <n v="1053"/>
    <x v="1"/>
    <n v="27378"/>
  </r>
  <r>
    <x v="3"/>
    <x v="5"/>
    <n v="1"/>
    <n v="1089"/>
    <x v="0"/>
    <n v="1089"/>
  </r>
  <r>
    <x v="4"/>
    <x v="4"/>
    <n v="22"/>
    <n v="1057"/>
    <x v="0"/>
    <n v="23254"/>
  </r>
  <r>
    <x v="5"/>
    <x v="6"/>
    <n v="35"/>
    <n v="1341"/>
    <x v="0"/>
    <n v="46935"/>
  </r>
  <r>
    <x v="1"/>
    <x v="1"/>
    <n v="34"/>
    <n v="1229"/>
    <x v="1"/>
    <n v="41786"/>
  </r>
  <r>
    <x v="1"/>
    <x v="0"/>
    <n v="97"/>
    <n v="1201"/>
    <x v="2"/>
    <n v="116497"/>
  </r>
  <r>
    <x v="0"/>
    <x v="6"/>
    <n v="86"/>
    <n v="1010"/>
    <x v="1"/>
    <n v="86860"/>
  </r>
  <r>
    <x v="1"/>
    <x v="4"/>
    <n v="76"/>
    <n v="1336"/>
    <x v="1"/>
    <n v="101536"/>
  </r>
  <r>
    <x v="3"/>
    <x v="6"/>
    <n v="60"/>
    <n v="1488"/>
    <x v="0"/>
    <n v="89280"/>
  </r>
  <r>
    <x v="2"/>
    <x v="1"/>
    <n v="74"/>
    <n v="1273"/>
    <x v="0"/>
    <n v="94202"/>
  </r>
  <r>
    <x v="2"/>
    <x v="0"/>
    <n v="34"/>
    <n v="1485"/>
    <x v="3"/>
    <n v="50490"/>
  </r>
  <r>
    <x v="1"/>
    <x v="5"/>
    <n v="99"/>
    <n v="1397"/>
    <x v="1"/>
    <n v="138303"/>
  </r>
  <r>
    <x v="0"/>
    <x v="5"/>
    <n v="48"/>
    <n v="1181"/>
    <x v="2"/>
    <n v="56688"/>
  </r>
  <r>
    <x v="5"/>
    <x v="6"/>
    <n v="8"/>
    <n v="1170"/>
    <x v="3"/>
    <n v="9360"/>
  </r>
  <r>
    <x v="3"/>
    <x v="4"/>
    <n v="83"/>
    <n v="1291"/>
    <x v="3"/>
    <n v="107153"/>
  </r>
  <r>
    <x v="1"/>
    <x v="1"/>
    <n v="56"/>
    <n v="1059"/>
    <x v="1"/>
    <n v="59304"/>
  </r>
  <r>
    <x v="5"/>
    <x v="0"/>
    <n v="56"/>
    <n v="1007"/>
    <x v="0"/>
    <n v="56392"/>
  </r>
  <r>
    <x v="4"/>
    <x v="6"/>
    <n v="48"/>
    <n v="1474"/>
    <x v="2"/>
    <n v="70752"/>
  </r>
  <r>
    <x v="1"/>
    <x v="3"/>
    <n v="89"/>
    <n v="1050"/>
    <x v="3"/>
    <n v="93450"/>
  </r>
  <r>
    <x v="0"/>
    <x v="5"/>
    <n v="99"/>
    <n v="1433"/>
    <x v="3"/>
    <n v="141867"/>
  </r>
  <r>
    <x v="0"/>
    <x v="5"/>
    <n v="39"/>
    <n v="1060"/>
    <x v="3"/>
    <n v="41340"/>
  </r>
  <r>
    <x v="5"/>
    <x v="4"/>
    <n v="29"/>
    <n v="1294"/>
    <x v="0"/>
    <n v="37526"/>
  </r>
  <r>
    <x v="1"/>
    <x v="6"/>
    <n v="30"/>
    <n v="1499"/>
    <x v="1"/>
    <n v="44970"/>
  </r>
  <r>
    <x v="1"/>
    <x v="3"/>
    <n v="70"/>
    <n v="1132"/>
    <x v="0"/>
    <n v="79240"/>
  </r>
  <r>
    <x v="0"/>
    <x v="2"/>
    <n v="1"/>
    <n v="1173"/>
    <x v="2"/>
    <n v="1173"/>
  </r>
  <r>
    <x v="5"/>
    <x v="3"/>
    <n v="25"/>
    <n v="1444"/>
    <x v="1"/>
    <n v="36100"/>
  </r>
  <r>
    <x v="0"/>
    <x v="5"/>
    <n v="38"/>
    <n v="1073"/>
    <x v="1"/>
    <n v="40774"/>
  </r>
  <r>
    <x v="3"/>
    <x v="6"/>
    <n v="47"/>
    <n v="1407"/>
    <x v="3"/>
    <n v="66129"/>
  </r>
  <r>
    <x v="2"/>
    <x v="3"/>
    <n v="80"/>
    <n v="1324"/>
    <x v="2"/>
    <n v="105920"/>
  </r>
  <r>
    <x v="2"/>
    <x v="3"/>
    <n v="95"/>
    <n v="1152"/>
    <x v="3"/>
    <n v="109440"/>
  </r>
  <r>
    <x v="4"/>
    <x v="0"/>
    <n v="75"/>
    <n v="1383"/>
    <x v="0"/>
    <n v="103725"/>
  </r>
  <r>
    <x v="2"/>
    <x v="2"/>
    <n v="70"/>
    <n v="1128"/>
    <x v="3"/>
    <n v="78960"/>
  </r>
  <r>
    <x v="3"/>
    <x v="3"/>
    <n v="59"/>
    <n v="1154"/>
    <x v="0"/>
    <n v="68086"/>
  </r>
  <r>
    <x v="4"/>
    <x v="4"/>
    <n v="57"/>
    <n v="1135"/>
    <x v="1"/>
    <n v="64695"/>
  </r>
  <r>
    <x v="5"/>
    <x v="5"/>
    <n v="6"/>
    <n v="1370"/>
    <x v="0"/>
    <n v="8220"/>
  </r>
  <r>
    <x v="5"/>
    <x v="6"/>
    <n v="65"/>
    <n v="1045"/>
    <x v="2"/>
    <n v="67925"/>
  </r>
  <r>
    <x v="4"/>
    <x v="5"/>
    <n v="81"/>
    <n v="1350"/>
    <x v="1"/>
    <n v="109350"/>
  </r>
  <r>
    <x v="1"/>
    <x v="0"/>
    <n v="40"/>
    <n v="1322"/>
    <x v="0"/>
    <n v="52880"/>
  </r>
  <r>
    <x v="1"/>
    <x v="4"/>
    <n v="63"/>
    <n v="1272"/>
    <x v="2"/>
    <n v="80136"/>
  </r>
  <r>
    <x v="5"/>
    <x v="0"/>
    <n v="73"/>
    <n v="1185"/>
    <x v="3"/>
    <n v="86505"/>
  </r>
  <r>
    <x v="2"/>
    <x v="1"/>
    <n v="39"/>
    <n v="1346"/>
    <x v="1"/>
    <n v="52494"/>
  </r>
  <r>
    <x v="3"/>
    <x v="4"/>
    <n v="87"/>
    <n v="1121"/>
    <x v="3"/>
    <n v="97527"/>
  </r>
  <r>
    <x v="4"/>
    <x v="3"/>
    <n v="7"/>
    <n v="1428"/>
    <x v="2"/>
    <n v="9996"/>
  </r>
  <r>
    <x v="4"/>
    <x v="1"/>
    <n v="19"/>
    <n v="1192"/>
    <x v="0"/>
    <n v="22648"/>
  </r>
  <r>
    <x v="2"/>
    <x v="4"/>
    <n v="100"/>
    <n v="1320"/>
    <x v="1"/>
    <n v="132000"/>
  </r>
  <r>
    <x v="0"/>
    <x v="5"/>
    <n v="38"/>
    <n v="1191"/>
    <x v="2"/>
    <n v="45258"/>
  </r>
  <r>
    <x v="2"/>
    <x v="5"/>
    <n v="61"/>
    <n v="1468"/>
    <x v="2"/>
    <n v="89548"/>
  </r>
  <r>
    <x v="1"/>
    <x v="4"/>
    <n v="64"/>
    <n v="1159"/>
    <x v="1"/>
    <n v="74176"/>
  </r>
  <r>
    <x v="5"/>
    <x v="6"/>
    <n v="15"/>
    <n v="1297"/>
    <x v="3"/>
    <n v="19455"/>
  </r>
  <r>
    <x v="1"/>
    <x v="5"/>
    <n v="97"/>
    <n v="1490"/>
    <x v="2"/>
    <n v="144530"/>
  </r>
  <r>
    <x v="3"/>
    <x v="5"/>
    <n v="26"/>
    <n v="1371"/>
    <x v="2"/>
    <n v="35646"/>
  </r>
  <r>
    <x v="2"/>
    <x v="3"/>
    <n v="70"/>
    <n v="1050"/>
    <x v="1"/>
    <n v="73500"/>
  </r>
  <r>
    <x v="3"/>
    <x v="6"/>
    <n v="42"/>
    <n v="1205"/>
    <x v="1"/>
    <n v="50610"/>
  </r>
  <r>
    <x v="1"/>
    <x v="3"/>
    <n v="80"/>
    <n v="1251"/>
    <x v="0"/>
    <n v="100080"/>
  </r>
  <r>
    <x v="3"/>
    <x v="1"/>
    <n v="2"/>
    <n v="1373"/>
    <x v="1"/>
    <n v="2746"/>
  </r>
  <r>
    <x v="4"/>
    <x v="0"/>
    <n v="80"/>
    <n v="1445"/>
    <x v="2"/>
    <n v="115600"/>
  </r>
  <r>
    <x v="5"/>
    <x v="4"/>
    <n v="73"/>
    <n v="1237"/>
    <x v="0"/>
    <n v="90301"/>
  </r>
  <r>
    <x v="2"/>
    <x v="0"/>
    <n v="22"/>
    <n v="1369"/>
    <x v="3"/>
    <n v="30118"/>
  </r>
  <r>
    <x v="1"/>
    <x v="1"/>
    <n v="52"/>
    <n v="1366"/>
    <x v="2"/>
    <n v="71032"/>
  </r>
  <r>
    <x v="0"/>
    <x v="5"/>
    <n v="83"/>
    <n v="1372"/>
    <x v="0"/>
    <n v="113876"/>
  </r>
  <r>
    <x v="1"/>
    <x v="2"/>
    <n v="17"/>
    <n v="1312"/>
    <x v="3"/>
    <n v="22304"/>
  </r>
  <r>
    <x v="0"/>
    <x v="1"/>
    <n v="41"/>
    <n v="1192"/>
    <x v="2"/>
    <n v="48872"/>
  </r>
  <r>
    <x v="4"/>
    <x v="2"/>
    <n v="98"/>
    <n v="1496"/>
    <x v="1"/>
    <n v="146608"/>
  </r>
  <r>
    <x v="5"/>
    <x v="1"/>
    <n v="7"/>
    <n v="1055"/>
    <x v="3"/>
    <n v="7385"/>
  </r>
  <r>
    <x v="5"/>
    <x v="3"/>
    <n v="25"/>
    <n v="1038"/>
    <x v="1"/>
    <n v="25950"/>
  </r>
  <r>
    <x v="4"/>
    <x v="3"/>
    <n v="55"/>
    <n v="1433"/>
    <x v="0"/>
    <n v="78815"/>
  </r>
  <r>
    <x v="3"/>
    <x v="2"/>
    <n v="92"/>
    <n v="1212"/>
    <x v="1"/>
    <n v="111504"/>
  </r>
  <r>
    <x v="0"/>
    <x v="4"/>
    <n v="44"/>
    <n v="1311"/>
    <x v="0"/>
    <n v="57684"/>
  </r>
  <r>
    <x v="4"/>
    <x v="0"/>
    <n v="11"/>
    <n v="1362"/>
    <x v="0"/>
    <n v="14982"/>
  </r>
  <r>
    <x v="3"/>
    <x v="1"/>
    <n v="91"/>
    <n v="1324"/>
    <x v="2"/>
    <n v="120484"/>
  </r>
  <r>
    <x v="3"/>
    <x v="5"/>
    <n v="24"/>
    <n v="1328"/>
    <x v="3"/>
    <n v="31872"/>
  </r>
  <r>
    <x v="0"/>
    <x v="1"/>
    <n v="4"/>
    <n v="1425"/>
    <x v="2"/>
    <n v="5700"/>
  </r>
  <r>
    <x v="3"/>
    <x v="5"/>
    <n v="81"/>
    <n v="1422"/>
    <x v="1"/>
    <n v="115182"/>
  </r>
  <r>
    <x v="3"/>
    <x v="2"/>
    <n v="15"/>
    <n v="1022"/>
    <x v="3"/>
    <n v="15330"/>
  </r>
  <r>
    <x v="5"/>
    <x v="2"/>
    <n v="12"/>
    <n v="1376"/>
    <x v="1"/>
    <n v="16512"/>
  </r>
  <r>
    <x v="1"/>
    <x v="0"/>
    <n v="25"/>
    <n v="1110"/>
    <x v="2"/>
    <n v="27750"/>
  </r>
  <r>
    <x v="2"/>
    <x v="3"/>
    <n v="62"/>
    <n v="1200"/>
    <x v="2"/>
    <n v="74400"/>
  </r>
  <r>
    <x v="2"/>
    <x v="5"/>
    <n v="2"/>
    <n v="1431"/>
    <x v="3"/>
    <n v="2862"/>
  </r>
  <r>
    <x v="4"/>
    <x v="0"/>
    <n v="96"/>
    <n v="1032"/>
    <x v="1"/>
    <n v="99072"/>
  </r>
  <r>
    <x v="1"/>
    <x v="1"/>
    <n v="39"/>
    <n v="1397"/>
    <x v="1"/>
    <n v="54483"/>
  </r>
  <r>
    <x v="5"/>
    <x v="3"/>
    <n v="99"/>
    <n v="1381"/>
    <x v="2"/>
    <n v="136719"/>
  </r>
  <r>
    <x v="2"/>
    <x v="4"/>
    <n v="81"/>
    <n v="1024"/>
    <x v="3"/>
    <n v="82944"/>
  </r>
  <r>
    <x v="0"/>
    <x v="2"/>
    <n v="57"/>
    <n v="1200"/>
    <x v="2"/>
    <n v="68400"/>
  </r>
  <r>
    <x v="4"/>
    <x v="6"/>
    <n v="87"/>
    <n v="1042"/>
    <x v="3"/>
    <n v="90654"/>
  </r>
  <r>
    <x v="4"/>
    <x v="3"/>
    <n v="81"/>
    <n v="1183"/>
    <x v="1"/>
    <n v="95823"/>
  </r>
  <r>
    <x v="5"/>
    <x v="6"/>
    <n v="59"/>
    <n v="1180"/>
    <x v="2"/>
    <n v="69620"/>
  </r>
  <r>
    <x v="0"/>
    <x v="1"/>
    <n v="8"/>
    <n v="1365"/>
    <x v="2"/>
    <n v="10920"/>
  </r>
  <r>
    <x v="0"/>
    <x v="6"/>
    <n v="23"/>
    <n v="1035"/>
    <x v="1"/>
    <n v="23805"/>
  </r>
  <r>
    <x v="4"/>
    <x v="4"/>
    <n v="88"/>
    <n v="1021"/>
    <x v="0"/>
    <n v="89848"/>
  </r>
  <r>
    <x v="0"/>
    <x v="4"/>
    <n v="57"/>
    <n v="1053"/>
    <x v="1"/>
    <n v="60021"/>
  </r>
  <r>
    <x v="0"/>
    <x v="2"/>
    <n v="6"/>
    <n v="1254"/>
    <x v="2"/>
    <n v="7524"/>
  </r>
  <r>
    <x v="4"/>
    <x v="4"/>
    <n v="80"/>
    <n v="1459"/>
    <x v="0"/>
    <n v="116720"/>
  </r>
  <r>
    <x v="4"/>
    <x v="1"/>
    <n v="74"/>
    <n v="1459"/>
    <x v="1"/>
    <n v="107966"/>
  </r>
  <r>
    <x v="5"/>
    <x v="0"/>
    <n v="35"/>
    <n v="1142"/>
    <x v="1"/>
    <n v="39970"/>
  </r>
  <r>
    <x v="1"/>
    <x v="4"/>
    <n v="26"/>
    <n v="1500"/>
    <x v="0"/>
    <n v="39000"/>
  </r>
  <r>
    <x v="2"/>
    <x v="0"/>
    <n v="12"/>
    <n v="1266"/>
    <x v="2"/>
    <n v="15192"/>
  </r>
  <r>
    <x v="2"/>
    <x v="2"/>
    <n v="5"/>
    <n v="1043"/>
    <x v="1"/>
    <n v="5215"/>
  </r>
  <r>
    <x v="3"/>
    <x v="1"/>
    <n v="19"/>
    <n v="1001"/>
    <x v="2"/>
    <n v="19019"/>
  </r>
  <r>
    <x v="5"/>
    <x v="6"/>
    <n v="100"/>
    <n v="1181"/>
    <x v="3"/>
    <n v="118100"/>
  </r>
  <r>
    <x v="0"/>
    <x v="3"/>
    <n v="74"/>
    <n v="1109"/>
    <x v="3"/>
    <n v="82066"/>
  </r>
  <r>
    <x v="2"/>
    <x v="4"/>
    <n v="39"/>
    <n v="1178"/>
    <x v="2"/>
    <n v="45942"/>
  </r>
  <r>
    <x v="4"/>
    <x v="4"/>
    <n v="9"/>
    <n v="1117"/>
    <x v="3"/>
    <n v="10053"/>
  </r>
  <r>
    <x v="1"/>
    <x v="1"/>
    <n v="5"/>
    <n v="1389"/>
    <x v="1"/>
    <n v="6945"/>
  </r>
  <r>
    <x v="5"/>
    <x v="6"/>
    <n v="35"/>
    <n v="1031"/>
    <x v="1"/>
    <n v="36085"/>
  </r>
  <r>
    <x v="1"/>
    <x v="0"/>
    <n v="89"/>
    <n v="1064"/>
    <x v="0"/>
    <n v="94696"/>
  </r>
  <r>
    <x v="1"/>
    <x v="2"/>
    <n v="79"/>
    <n v="1354"/>
    <x v="2"/>
    <n v="106966"/>
  </r>
  <r>
    <x v="5"/>
    <x v="2"/>
    <n v="58"/>
    <n v="1474"/>
    <x v="2"/>
    <n v="85492"/>
  </r>
  <r>
    <x v="3"/>
    <x v="6"/>
    <n v="91"/>
    <n v="1297"/>
    <x v="0"/>
    <n v="118027"/>
  </r>
  <r>
    <x v="2"/>
    <x v="4"/>
    <n v="23"/>
    <n v="1309"/>
    <x v="3"/>
    <n v="30107"/>
  </r>
  <r>
    <x v="5"/>
    <x v="4"/>
    <n v="59"/>
    <n v="1165"/>
    <x v="2"/>
    <n v="68735"/>
  </r>
  <r>
    <x v="4"/>
    <x v="4"/>
    <n v="40"/>
    <n v="1302"/>
    <x v="3"/>
    <n v="52080"/>
  </r>
  <r>
    <x v="4"/>
    <x v="0"/>
    <n v="58"/>
    <n v="1080"/>
    <x v="1"/>
    <n v="62640"/>
  </r>
  <r>
    <x v="4"/>
    <x v="0"/>
    <n v="54"/>
    <n v="1204"/>
    <x v="3"/>
    <n v="65016"/>
  </r>
  <r>
    <x v="0"/>
    <x v="3"/>
    <n v="30"/>
    <n v="1057"/>
    <x v="0"/>
    <n v="31710"/>
  </r>
  <r>
    <x v="4"/>
    <x v="6"/>
    <n v="88"/>
    <n v="1288"/>
    <x v="2"/>
    <n v="113344"/>
  </r>
  <r>
    <x v="2"/>
    <x v="5"/>
    <n v="16"/>
    <n v="1105"/>
    <x v="1"/>
    <n v="17680"/>
  </r>
  <r>
    <x v="1"/>
    <x v="5"/>
    <n v="80"/>
    <n v="1269"/>
    <x v="1"/>
    <n v="101520"/>
  </r>
  <r>
    <x v="3"/>
    <x v="4"/>
    <n v="98"/>
    <n v="1177"/>
    <x v="1"/>
    <n v="115346"/>
  </r>
  <r>
    <x v="3"/>
    <x v="1"/>
    <n v="52"/>
    <n v="1461"/>
    <x v="2"/>
    <n v="75972"/>
  </r>
  <r>
    <x v="4"/>
    <x v="6"/>
    <n v="58"/>
    <n v="1290"/>
    <x v="1"/>
    <n v="74820"/>
  </r>
  <r>
    <x v="0"/>
    <x v="2"/>
    <n v="69"/>
    <n v="1175"/>
    <x v="0"/>
    <n v="81075"/>
  </r>
  <r>
    <x v="2"/>
    <x v="5"/>
    <n v="55"/>
    <n v="1425"/>
    <x v="1"/>
    <n v="78375"/>
  </r>
  <r>
    <x v="0"/>
    <x v="1"/>
    <n v="89"/>
    <n v="1369"/>
    <x v="0"/>
    <n v="121841"/>
  </r>
  <r>
    <x v="4"/>
    <x v="4"/>
    <n v="33"/>
    <n v="1477"/>
    <x v="0"/>
    <n v="48741"/>
  </r>
  <r>
    <x v="0"/>
    <x v="0"/>
    <n v="44"/>
    <n v="1102"/>
    <x v="0"/>
    <n v="48488"/>
  </r>
  <r>
    <x v="1"/>
    <x v="5"/>
    <n v="86"/>
    <n v="1348"/>
    <x v="3"/>
    <n v="115928"/>
  </r>
  <r>
    <x v="3"/>
    <x v="6"/>
    <n v="12"/>
    <n v="1254"/>
    <x v="2"/>
    <n v="15048"/>
  </r>
  <r>
    <x v="0"/>
    <x v="0"/>
    <n v="36"/>
    <n v="1483"/>
    <x v="1"/>
    <n v="53388"/>
  </r>
  <r>
    <x v="0"/>
    <x v="6"/>
    <n v="24"/>
    <n v="1082"/>
    <x v="1"/>
    <n v="25968"/>
  </r>
  <r>
    <x v="0"/>
    <x v="1"/>
    <n v="50"/>
    <n v="1252"/>
    <x v="0"/>
    <n v="62600"/>
  </r>
  <r>
    <x v="2"/>
    <x v="6"/>
    <n v="35"/>
    <n v="1229"/>
    <x v="1"/>
    <n v="43015"/>
  </r>
  <r>
    <x v="0"/>
    <x v="0"/>
    <n v="74"/>
    <n v="1321"/>
    <x v="2"/>
    <n v="97754"/>
  </r>
  <r>
    <x v="2"/>
    <x v="1"/>
    <n v="7"/>
    <n v="1442"/>
    <x v="2"/>
    <n v="10094"/>
  </r>
  <r>
    <x v="2"/>
    <x v="6"/>
    <n v="87"/>
    <n v="1135"/>
    <x v="1"/>
    <n v="98745"/>
  </r>
  <r>
    <x v="2"/>
    <x v="1"/>
    <n v="96"/>
    <n v="1196"/>
    <x v="2"/>
    <n v="114816"/>
  </r>
  <r>
    <x v="1"/>
    <x v="3"/>
    <n v="14"/>
    <n v="1315"/>
    <x v="3"/>
    <n v="18410"/>
  </r>
  <r>
    <x v="0"/>
    <x v="0"/>
    <n v="54"/>
    <n v="1076"/>
    <x v="2"/>
    <n v="58104"/>
  </r>
  <r>
    <x v="0"/>
    <x v="3"/>
    <n v="77"/>
    <n v="1328"/>
    <x v="1"/>
    <n v="102256"/>
  </r>
  <r>
    <x v="2"/>
    <x v="4"/>
    <n v="74"/>
    <n v="1175"/>
    <x v="2"/>
    <n v="86950"/>
  </r>
  <r>
    <x v="1"/>
    <x v="0"/>
    <n v="93"/>
    <n v="1287"/>
    <x v="1"/>
    <n v="119691"/>
  </r>
  <r>
    <x v="0"/>
    <x v="1"/>
    <n v="60"/>
    <n v="1047"/>
    <x v="0"/>
    <n v="62820"/>
  </r>
  <r>
    <x v="3"/>
    <x v="4"/>
    <n v="34"/>
    <n v="1113"/>
    <x v="1"/>
    <n v="37842"/>
  </r>
  <r>
    <x v="0"/>
    <x v="2"/>
    <n v="16"/>
    <n v="1246"/>
    <x v="2"/>
    <n v="19936"/>
  </r>
  <r>
    <x v="1"/>
    <x v="5"/>
    <n v="52"/>
    <n v="1153"/>
    <x v="1"/>
    <n v="59956"/>
  </r>
  <r>
    <x v="5"/>
    <x v="5"/>
    <n v="48"/>
    <n v="1038"/>
    <x v="3"/>
    <n v="49824"/>
  </r>
  <r>
    <x v="4"/>
    <x v="6"/>
    <n v="73"/>
    <n v="1449"/>
    <x v="0"/>
    <n v="105777"/>
  </r>
  <r>
    <x v="1"/>
    <x v="3"/>
    <n v="10"/>
    <n v="1183"/>
    <x v="1"/>
    <n v="11830"/>
  </r>
  <r>
    <x v="0"/>
    <x v="1"/>
    <n v="79"/>
    <n v="1455"/>
    <x v="0"/>
    <n v="114945"/>
  </r>
  <r>
    <x v="1"/>
    <x v="6"/>
    <n v="100"/>
    <n v="1470"/>
    <x v="0"/>
    <n v="147000"/>
  </r>
  <r>
    <x v="3"/>
    <x v="6"/>
    <n v="74"/>
    <n v="1223"/>
    <x v="2"/>
    <n v="90502"/>
  </r>
  <r>
    <x v="1"/>
    <x v="0"/>
    <n v="3"/>
    <n v="1425"/>
    <x v="0"/>
    <n v="4275"/>
  </r>
  <r>
    <x v="3"/>
    <x v="6"/>
    <n v="28"/>
    <n v="1131"/>
    <x v="2"/>
    <n v="31668"/>
  </r>
  <r>
    <x v="5"/>
    <x v="5"/>
    <n v="84"/>
    <n v="1037"/>
    <x v="0"/>
    <n v="87108"/>
  </r>
  <r>
    <x v="3"/>
    <x v="4"/>
    <n v="43"/>
    <n v="1419"/>
    <x v="2"/>
    <n v="61017"/>
  </r>
  <r>
    <x v="2"/>
    <x v="5"/>
    <n v="45"/>
    <n v="1471"/>
    <x v="3"/>
    <n v="66195"/>
  </r>
  <r>
    <x v="4"/>
    <x v="5"/>
    <n v="99"/>
    <n v="1402"/>
    <x v="1"/>
    <n v="138798"/>
  </r>
  <r>
    <x v="4"/>
    <x v="4"/>
    <n v="35"/>
    <n v="1405"/>
    <x v="3"/>
    <n v="49175"/>
  </r>
  <r>
    <x v="3"/>
    <x v="6"/>
    <n v="27"/>
    <n v="1174"/>
    <x v="0"/>
    <n v="31698"/>
  </r>
  <r>
    <x v="3"/>
    <x v="1"/>
    <n v="57"/>
    <n v="1456"/>
    <x v="1"/>
    <n v="82992"/>
  </r>
  <r>
    <x v="1"/>
    <x v="3"/>
    <n v="60"/>
    <n v="1399"/>
    <x v="2"/>
    <n v="83940"/>
  </r>
  <r>
    <x v="0"/>
    <x v="2"/>
    <n v="93"/>
    <n v="1100"/>
    <x v="3"/>
    <n v="102300"/>
  </r>
  <r>
    <x v="2"/>
    <x v="5"/>
    <n v="51"/>
    <n v="1302"/>
    <x v="3"/>
    <n v="66402"/>
  </r>
  <r>
    <x v="4"/>
    <x v="0"/>
    <n v="27"/>
    <n v="1419"/>
    <x v="3"/>
    <n v="38313"/>
  </r>
  <r>
    <x v="2"/>
    <x v="5"/>
    <n v="18"/>
    <n v="1432"/>
    <x v="3"/>
    <n v="25776"/>
  </r>
  <r>
    <x v="5"/>
    <x v="4"/>
    <n v="64"/>
    <n v="1165"/>
    <x v="2"/>
    <n v="74560"/>
  </r>
  <r>
    <x v="5"/>
    <x v="0"/>
    <n v="83"/>
    <n v="1153"/>
    <x v="2"/>
    <n v="95699"/>
  </r>
  <r>
    <x v="1"/>
    <x v="2"/>
    <n v="4"/>
    <n v="1284"/>
    <x v="3"/>
    <n v="5136"/>
  </r>
  <r>
    <x v="2"/>
    <x v="5"/>
    <n v="24"/>
    <n v="1042"/>
    <x v="0"/>
    <n v="25008"/>
  </r>
  <r>
    <x v="3"/>
    <x v="5"/>
    <n v="17"/>
    <n v="1054"/>
    <x v="2"/>
    <n v="17918"/>
  </r>
  <r>
    <x v="2"/>
    <x v="6"/>
    <n v="49"/>
    <n v="1126"/>
    <x v="0"/>
    <n v="55174"/>
  </r>
  <r>
    <x v="3"/>
    <x v="1"/>
    <n v="32"/>
    <n v="1362"/>
    <x v="0"/>
    <n v="43584"/>
  </r>
  <r>
    <x v="1"/>
    <x v="0"/>
    <n v="52"/>
    <n v="1430"/>
    <x v="2"/>
    <n v="74360"/>
  </r>
  <r>
    <x v="2"/>
    <x v="3"/>
    <n v="39"/>
    <n v="1333"/>
    <x v="1"/>
    <n v="51987"/>
  </r>
  <r>
    <x v="4"/>
    <x v="3"/>
    <n v="17"/>
    <n v="1415"/>
    <x v="3"/>
    <n v="24055"/>
  </r>
  <r>
    <x v="2"/>
    <x v="2"/>
    <n v="83"/>
    <n v="1150"/>
    <x v="2"/>
    <n v="95450"/>
  </r>
  <r>
    <x v="4"/>
    <x v="5"/>
    <n v="22"/>
    <n v="1332"/>
    <x v="2"/>
    <n v="29304"/>
  </r>
  <r>
    <x v="2"/>
    <x v="6"/>
    <n v="96"/>
    <n v="1344"/>
    <x v="1"/>
    <n v="129024"/>
  </r>
  <r>
    <x v="2"/>
    <x v="3"/>
    <n v="89"/>
    <n v="1171"/>
    <x v="2"/>
    <n v="104219"/>
  </r>
  <r>
    <x v="0"/>
    <x v="5"/>
    <n v="78"/>
    <n v="1003"/>
    <x v="2"/>
    <n v="78234"/>
  </r>
  <r>
    <x v="0"/>
    <x v="4"/>
    <n v="29"/>
    <n v="1239"/>
    <x v="3"/>
    <n v="35931"/>
  </r>
  <r>
    <x v="4"/>
    <x v="3"/>
    <n v="29"/>
    <n v="1368"/>
    <x v="3"/>
    <n v="39672"/>
  </r>
  <r>
    <x v="5"/>
    <x v="5"/>
    <n v="5"/>
    <n v="1100"/>
    <x v="2"/>
    <n v="5500"/>
  </r>
  <r>
    <x v="3"/>
    <x v="6"/>
    <n v="29"/>
    <n v="1026"/>
    <x v="2"/>
    <n v="29754"/>
  </r>
  <r>
    <x v="2"/>
    <x v="2"/>
    <n v="56"/>
    <n v="1236"/>
    <x v="0"/>
    <n v="69216"/>
  </r>
  <r>
    <x v="5"/>
    <x v="1"/>
    <n v="55"/>
    <n v="1366"/>
    <x v="2"/>
    <n v="75130"/>
  </r>
  <r>
    <x v="0"/>
    <x v="3"/>
    <n v="91"/>
    <n v="1132"/>
    <x v="3"/>
    <n v="103012"/>
  </r>
  <r>
    <x v="2"/>
    <x v="0"/>
    <n v="45"/>
    <n v="1052"/>
    <x v="3"/>
    <n v="47340"/>
  </r>
  <r>
    <x v="3"/>
    <x v="6"/>
    <n v="45"/>
    <n v="1411"/>
    <x v="1"/>
    <n v="63495"/>
  </r>
  <r>
    <x v="0"/>
    <x v="3"/>
    <n v="84"/>
    <n v="1223"/>
    <x v="0"/>
    <n v="102732"/>
  </r>
  <r>
    <x v="1"/>
    <x v="4"/>
    <n v="30"/>
    <n v="1163"/>
    <x v="3"/>
    <n v="34890"/>
  </r>
  <r>
    <x v="4"/>
    <x v="2"/>
    <n v="62"/>
    <n v="1241"/>
    <x v="0"/>
    <n v="76942"/>
  </r>
  <r>
    <x v="3"/>
    <x v="3"/>
    <n v="59"/>
    <n v="1019"/>
    <x v="1"/>
    <n v="60121"/>
  </r>
  <r>
    <x v="3"/>
    <x v="6"/>
    <n v="41"/>
    <n v="1136"/>
    <x v="3"/>
    <n v="46576"/>
  </r>
  <r>
    <x v="4"/>
    <x v="0"/>
    <n v="28"/>
    <n v="1208"/>
    <x v="1"/>
    <n v="33824"/>
  </r>
  <r>
    <x v="5"/>
    <x v="2"/>
    <n v="80"/>
    <n v="1015"/>
    <x v="2"/>
    <n v="81200"/>
  </r>
  <r>
    <x v="0"/>
    <x v="1"/>
    <n v="44"/>
    <n v="1389"/>
    <x v="3"/>
    <n v="61116"/>
  </r>
  <r>
    <x v="5"/>
    <x v="3"/>
    <n v="24"/>
    <n v="1419"/>
    <x v="0"/>
    <n v="34056"/>
  </r>
  <r>
    <x v="5"/>
    <x v="2"/>
    <n v="42"/>
    <n v="1074"/>
    <x v="3"/>
    <n v="45108"/>
  </r>
  <r>
    <x v="4"/>
    <x v="1"/>
    <n v="83"/>
    <n v="1208"/>
    <x v="1"/>
    <n v="100264"/>
  </r>
  <r>
    <x v="2"/>
    <x v="4"/>
    <n v="45"/>
    <n v="1353"/>
    <x v="1"/>
    <n v="60885"/>
  </r>
  <r>
    <x v="1"/>
    <x v="3"/>
    <n v="61"/>
    <n v="1295"/>
    <x v="1"/>
    <n v="78995"/>
  </r>
  <r>
    <x v="2"/>
    <x v="4"/>
    <n v="39"/>
    <n v="1277"/>
    <x v="2"/>
    <n v="49803"/>
  </r>
  <r>
    <x v="2"/>
    <x v="0"/>
    <n v="84"/>
    <n v="1302"/>
    <x v="3"/>
    <n v="109368"/>
  </r>
  <r>
    <x v="4"/>
    <x v="4"/>
    <n v="71"/>
    <n v="1169"/>
    <x v="3"/>
    <n v="82999"/>
  </r>
  <r>
    <x v="4"/>
    <x v="2"/>
    <n v="76"/>
    <n v="1296"/>
    <x v="3"/>
    <n v="98496"/>
  </r>
  <r>
    <x v="1"/>
    <x v="3"/>
    <n v="76"/>
    <n v="1033"/>
    <x v="3"/>
    <n v="78508"/>
  </r>
  <r>
    <x v="3"/>
    <x v="6"/>
    <n v="23"/>
    <n v="1100"/>
    <x v="2"/>
    <n v="25300"/>
  </r>
  <r>
    <x v="4"/>
    <x v="2"/>
    <n v="75"/>
    <n v="1000"/>
    <x v="1"/>
    <n v="75000"/>
  </r>
  <r>
    <x v="0"/>
    <x v="5"/>
    <n v="41"/>
    <n v="1202"/>
    <x v="1"/>
    <n v="49282"/>
  </r>
  <r>
    <x v="5"/>
    <x v="2"/>
    <n v="99"/>
    <n v="1005"/>
    <x v="1"/>
    <n v="99495"/>
  </r>
  <r>
    <x v="1"/>
    <x v="3"/>
    <n v="62"/>
    <n v="1454"/>
    <x v="1"/>
    <n v="90148"/>
  </r>
  <r>
    <x v="0"/>
    <x v="0"/>
    <n v="63"/>
    <n v="1016"/>
    <x v="3"/>
    <n v="64008"/>
  </r>
  <r>
    <x v="4"/>
    <x v="1"/>
    <n v="4"/>
    <n v="1049"/>
    <x v="1"/>
    <n v="4196"/>
  </r>
  <r>
    <x v="0"/>
    <x v="4"/>
    <n v="4"/>
    <n v="1202"/>
    <x v="0"/>
    <n v="4808"/>
  </r>
  <r>
    <x v="3"/>
    <x v="4"/>
    <n v="18"/>
    <n v="1462"/>
    <x v="2"/>
    <n v="26316"/>
  </r>
  <r>
    <x v="3"/>
    <x v="5"/>
    <n v="49"/>
    <n v="1109"/>
    <x v="0"/>
    <n v="54341"/>
  </r>
  <r>
    <x v="3"/>
    <x v="4"/>
    <n v="46"/>
    <n v="1443"/>
    <x v="0"/>
    <n v="66378"/>
  </r>
  <r>
    <x v="2"/>
    <x v="0"/>
    <n v="24"/>
    <n v="1019"/>
    <x v="3"/>
    <n v="24456"/>
  </r>
  <r>
    <x v="4"/>
    <x v="5"/>
    <n v="35"/>
    <n v="1144"/>
    <x v="3"/>
    <n v="40040"/>
  </r>
  <r>
    <x v="1"/>
    <x v="2"/>
    <n v="24"/>
    <n v="1142"/>
    <x v="0"/>
    <n v="27408"/>
  </r>
  <r>
    <x v="4"/>
    <x v="0"/>
    <n v="32"/>
    <n v="1343"/>
    <x v="0"/>
    <n v="42976"/>
  </r>
  <r>
    <x v="3"/>
    <x v="3"/>
    <n v="39"/>
    <n v="1110"/>
    <x v="0"/>
    <n v="43290"/>
  </r>
  <r>
    <x v="4"/>
    <x v="3"/>
    <n v="9"/>
    <n v="1212"/>
    <x v="2"/>
    <n v="10908"/>
  </r>
  <r>
    <x v="1"/>
    <x v="6"/>
    <n v="14"/>
    <n v="1267"/>
    <x v="1"/>
    <n v="17738"/>
  </r>
  <r>
    <x v="0"/>
    <x v="2"/>
    <n v="49"/>
    <n v="1012"/>
    <x v="2"/>
    <n v="49588"/>
  </r>
  <r>
    <x v="3"/>
    <x v="6"/>
    <n v="9"/>
    <n v="1427"/>
    <x v="1"/>
    <n v="12843"/>
  </r>
  <r>
    <x v="0"/>
    <x v="6"/>
    <n v="72"/>
    <n v="1312"/>
    <x v="2"/>
    <n v="94464"/>
  </r>
  <r>
    <x v="0"/>
    <x v="0"/>
    <n v="79"/>
    <n v="1158"/>
    <x v="1"/>
    <n v="91482"/>
  </r>
  <r>
    <x v="5"/>
    <x v="6"/>
    <n v="22"/>
    <n v="1497"/>
    <x v="1"/>
    <n v="32934"/>
  </r>
  <r>
    <x v="0"/>
    <x v="3"/>
    <n v="56"/>
    <n v="1073"/>
    <x v="0"/>
    <n v="60088"/>
  </r>
  <r>
    <x v="3"/>
    <x v="2"/>
    <n v="93"/>
    <n v="1267"/>
    <x v="0"/>
    <n v="117831"/>
  </r>
  <r>
    <x v="3"/>
    <x v="1"/>
    <n v="26"/>
    <n v="1164"/>
    <x v="0"/>
    <n v="30264"/>
  </r>
  <r>
    <x v="0"/>
    <x v="0"/>
    <n v="67"/>
    <n v="1329"/>
    <x v="2"/>
    <n v="89043"/>
  </r>
  <r>
    <x v="3"/>
    <x v="1"/>
    <n v="98"/>
    <n v="1010"/>
    <x v="3"/>
    <n v="98980"/>
  </r>
  <r>
    <x v="3"/>
    <x v="4"/>
    <n v="59"/>
    <n v="1474"/>
    <x v="2"/>
    <n v="86966"/>
  </r>
  <r>
    <x v="0"/>
    <x v="0"/>
    <n v="5"/>
    <n v="1231"/>
    <x v="0"/>
    <n v="6155"/>
  </r>
  <r>
    <x v="5"/>
    <x v="2"/>
    <n v="61"/>
    <n v="1457"/>
    <x v="2"/>
    <n v="88877"/>
  </r>
  <r>
    <x v="4"/>
    <x v="1"/>
    <n v="84"/>
    <n v="1247"/>
    <x v="3"/>
    <n v="104748"/>
  </r>
  <r>
    <x v="2"/>
    <x v="0"/>
    <n v="88"/>
    <n v="1011"/>
    <x v="1"/>
    <n v="88968"/>
  </r>
  <r>
    <x v="0"/>
    <x v="3"/>
    <n v="67"/>
    <n v="1350"/>
    <x v="3"/>
    <n v="90450"/>
  </r>
  <r>
    <x v="1"/>
    <x v="6"/>
    <n v="55"/>
    <n v="1305"/>
    <x v="0"/>
    <n v="71775"/>
  </r>
  <r>
    <x v="5"/>
    <x v="5"/>
    <n v="39"/>
    <n v="1387"/>
    <x v="0"/>
    <n v="54093"/>
  </r>
  <r>
    <x v="2"/>
    <x v="5"/>
    <n v="97"/>
    <n v="1009"/>
    <x v="3"/>
    <n v="97873"/>
  </r>
  <r>
    <x v="3"/>
    <x v="2"/>
    <n v="16"/>
    <n v="1127"/>
    <x v="1"/>
    <n v="18032"/>
  </r>
  <r>
    <x v="4"/>
    <x v="5"/>
    <n v="52"/>
    <n v="1491"/>
    <x v="1"/>
    <n v="77532"/>
  </r>
  <r>
    <x v="0"/>
    <x v="1"/>
    <n v="60"/>
    <n v="1127"/>
    <x v="3"/>
    <n v="67620"/>
  </r>
  <r>
    <x v="2"/>
    <x v="5"/>
    <n v="9"/>
    <n v="1457"/>
    <x v="0"/>
    <n v="13113"/>
  </r>
  <r>
    <x v="0"/>
    <x v="3"/>
    <n v="100"/>
    <n v="1092"/>
    <x v="1"/>
    <n v="109200"/>
  </r>
  <r>
    <x v="5"/>
    <x v="6"/>
    <n v="18"/>
    <n v="1343"/>
    <x v="0"/>
    <n v="24174"/>
  </r>
  <r>
    <x v="5"/>
    <x v="4"/>
    <n v="16"/>
    <n v="1146"/>
    <x v="2"/>
    <n v="18336"/>
  </r>
  <r>
    <x v="4"/>
    <x v="4"/>
    <n v="69"/>
    <n v="1473"/>
    <x v="0"/>
    <n v="101637"/>
  </r>
  <r>
    <x v="3"/>
    <x v="6"/>
    <n v="36"/>
    <n v="1270"/>
    <x v="1"/>
    <n v="45720"/>
  </r>
  <r>
    <x v="2"/>
    <x v="3"/>
    <n v="59"/>
    <n v="1221"/>
    <x v="1"/>
    <n v="72039"/>
  </r>
  <r>
    <x v="3"/>
    <x v="0"/>
    <n v="93"/>
    <n v="1153"/>
    <x v="3"/>
    <n v="107229"/>
  </r>
  <r>
    <x v="4"/>
    <x v="4"/>
    <n v="61"/>
    <n v="1139"/>
    <x v="0"/>
    <n v="69479"/>
  </r>
  <r>
    <x v="5"/>
    <x v="0"/>
    <n v="82"/>
    <n v="1082"/>
    <x v="0"/>
    <n v="88724"/>
  </r>
  <r>
    <x v="2"/>
    <x v="1"/>
    <n v="53"/>
    <n v="1275"/>
    <x v="1"/>
    <n v="67575"/>
  </r>
  <r>
    <x v="5"/>
    <x v="6"/>
    <n v="30"/>
    <n v="1089"/>
    <x v="2"/>
    <n v="32670"/>
  </r>
  <r>
    <x v="1"/>
    <x v="5"/>
    <n v="10"/>
    <n v="1076"/>
    <x v="1"/>
    <n v="10760"/>
  </r>
  <r>
    <x v="1"/>
    <x v="4"/>
    <n v="95"/>
    <n v="1184"/>
    <x v="3"/>
    <n v="112480"/>
  </r>
  <r>
    <x v="0"/>
    <x v="5"/>
    <n v="27"/>
    <n v="1156"/>
    <x v="0"/>
    <n v="31212"/>
  </r>
  <r>
    <x v="2"/>
    <x v="5"/>
    <n v="73"/>
    <n v="1266"/>
    <x v="2"/>
    <n v="92418"/>
  </r>
  <r>
    <x v="4"/>
    <x v="1"/>
    <n v="81"/>
    <n v="1310"/>
    <x v="1"/>
    <n v="106110"/>
  </r>
  <r>
    <x v="4"/>
    <x v="4"/>
    <n v="65"/>
    <n v="1496"/>
    <x v="1"/>
    <n v="97240"/>
  </r>
  <r>
    <x v="3"/>
    <x v="6"/>
    <n v="15"/>
    <n v="1456"/>
    <x v="1"/>
    <n v="21840"/>
  </r>
  <r>
    <x v="1"/>
    <x v="5"/>
    <n v="41"/>
    <n v="1309"/>
    <x v="2"/>
    <n v="53669"/>
  </r>
  <r>
    <x v="0"/>
    <x v="5"/>
    <n v="15"/>
    <n v="1287"/>
    <x v="0"/>
    <n v="19305"/>
  </r>
  <r>
    <x v="5"/>
    <x v="0"/>
    <n v="10"/>
    <n v="1208"/>
    <x v="2"/>
    <n v="12080"/>
  </r>
  <r>
    <x v="5"/>
    <x v="4"/>
    <n v="3"/>
    <n v="1300"/>
    <x v="1"/>
    <n v="3900"/>
  </r>
  <r>
    <x v="3"/>
    <x v="5"/>
    <n v="27"/>
    <n v="1129"/>
    <x v="0"/>
    <n v="30483"/>
  </r>
  <r>
    <x v="3"/>
    <x v="4"/>
    <n v="61"/>
    <n v="1251"/>
    <x v="2"/>
    <n v="76311"/>
  </r>
  <r>
    <x v="4"/>
    <x v="6"/>
    <n v="90"/>
    <n v="1254"/>
    <x v="1"/>
    <n v="112860"/>
  </r>
  <r>
    <x v="3"/>
    <x v="1"/>
    <n v="56"/>
    <n v="1427"/>
    <x v="2"/>
    <n v="79912"/>
  </r>
  <r>
    <x v="1"/>
    <x v="1"/>
    <n v="100"/>
    <n v="1385"/>
    <x v="1"/>
    <n v="138500"/>
  </r>
  <r>
    <x v="3"/>
    <x v="6"/>
    <n v="23"/>
    <n v="1235"/>
    <x v="0"/>
    <n v="28405"/>
  </r>
  <r>
    <x v="4"/>
    <x v="1"/>
    <n v="15"/>
    <n v="1100"/>
    <x v="3"/>
    <n v="16500"/>
  </r>
  <r>
    <x v="4"/>
    <x v="2"/>
    <n v="4"/>
    <n v="1101"/>
    <x v="1"/>
    <n v="4404"/>
  </r>
  <r>
    <x v="5"/>
    <x v="2"/>
    <n v="55"/>
    <n v="1055"/>
    <x v="2"/>
    <n v="58025"/>
  </r>
  <r>
    <x v="0"/>
    <x v="5"/>
    <n v="23"/>
    <n v="1427"/>
    <x v="0"/>
    <n v="32821"/>
  </r>
  <r>
    <x v="3"/>
    <x v="4"/>
    <n v="96"/>
    <n v="1397"/>
    <x v="3"/>
    <n v="134112"/>
  </r>
  <r>
    <x v="4"/>
    <x v="4"/>
    <n v="85"/>
    <n v="1105"/>
    <x v="1"/>
    <n v="93925"/>
  </r>
  <r>
    <x v="3"/>
    <x v="5"/>
    <n v="10"/>
    <n v="1224"/>
    <x v="3"/>
    <n v="12240"/>
  </r>
  <r>
    <x v="1"/>
    <x v="2"/>
    <n v="93"/>
    <n v="1373"/>
    <x v="0"/>
    <n v="127689"/>
  </r>
  <r>
    <x v="4"/>
    <x v="2"/>
    <n v="12"/>
    <n v="1329"/>
    <x v="0"/>
    <n v="15948"/>
  </r>
  <r>
    <x v="5"/>
    <x v="3"/>
    <n v="5"/>
    <n v="1325"/>
    <x v="1"/>
    <n v="6625"/>
  </r>
  <r>
    <x v="4"/>
    <x v="6"/>
    <n v="56"/>
    <n v="1476"/>
    <x v="1"/>
    <n v="82656"/>
  </r>
  <r>
    <x v="3"/>
    <x v="1"/>
    <n v="94"/>
    <n v="1440"/>
    <x v="3"/>
    <n v="135360"/>
  </r>
  <r>
    <x v="5"/>
    <x v="5"/>
    <n v="91"/>
    <n v="1190"/>
    <x v="1"/>
    <n v="108290"/>
  </r>
  <r>
    <x v="0"/>
    <x v="3"/>
    <n v="54"/>
    <n v="1224"/>
    <x v="0"/>
    <n v="66096"/>
  </r>
  <r>
    <x v="3"/>
    <x v="3"/>
    <n v="43"/>
    <n v="1223"/>
    <x v="2"/>
    <n v="52589"/>
  </r>
  <r>
    <x v="0"/>
    <x v="5"/>
    <n v="19"/>
    <n v="1261"/>
    <x v="0"/>
    <n v="23959"/>
  </r>
  <r>
    <x v="0"/>
    <x v="4"/>
    <n v="71"/>
    <n v="1313"/>
    <x v="1"/>
    <n v="93223"/>
  </r>
  <r>
    <x v="5"/>
    <x v="6"/>
    <n v="64"/>
    <n v="1076"/>
    <x v="3"/>
    <n v="68864"/>
  </r>
  <r>
    <x v="0"/>
    <x v="4"/>
    <n v="38"/>
    <n v="1097"/>
    <x v="2"/>
    <n v="41686"/>
  </r>
  <r>
    <x v="5"/>
    <x v="6"/>
    <n v="50"/>
    <n v="1146"/>
    <x v="0"/>
    <n v="57300"/>
  </r>
  <r>
    <x v="1"/>
    <x v="1"/>
    <n v="98"/>
    <n v="1064"/>
    <x v="0"/>
    <n v="104272"/>
  </r>
  <r>
    <x v="2"/>
    <x v="1"/>
    <n v="72"/>
    <n v="1364"/>
    <x v="2"/>
    <n v="98208"/>
  </r>
  <r>
    <x v="3"/>
    <x v="5"/>
    <n v="62"/>
    <n v="1056"/>
    <x v="3"/>
    <n v="65472"/>
  </r>
  <r>
    <x v="5"/>
    <x v="2"/>
    <n v="43"/>
    <n v="1467"/>
    <x v="0"/>
    <n v="63081"/>
  </r>
  <r>
    <x v="1"/>
    <x v="1"/>
    <n v="25"/>
    <n v="1383"/>
    <x v="3"/>
    <n v="34575"/>
  </r>
  <r>
    <x v="1"/>
    <x v="6"/>
    <n v="9"/>
    <n v="1444"/>
    <x v="1"/>
    <n v="12996"/>
  </r>
  <r>
    <x v="4"/>
    <x v="1"/>
    <n v="89"/>
    <n v="1251"/>
    <x v="1"/>
    <n v="111339"/>
  </r>
  <r>
    <x v="2"/>
    <x v="0"/>
    <n v="78"/>
    <n v="1491"/>
    <x v="0"/>
    <n v="116298"/>
  </r>
  <r>
    <x v="1"/>
    <x v="2"/>
    <n v="82"/>
    <n v="1061"/>
    <x v="2"/>
    <n v="87002"/>
  </r>
  <r>
    <x v="5"/>
    <x v="2"/>
    <n v="30"/>
    <n v="1268"/>
    <x v="2"/>
    <n v="38040"/>
  </r>
  <r>
    <x v="4"/>
    <x v="0"/>
    <n v="71"/>
    <n v="1160"/>
    <x v="1"/>
    <n v="82360"/>
  </r>
  <r>
    <x v="1"/>
    <x v="0"/>
    <n v="75"/>
    <n v="1098"/>
    <x v="3"/>
    <n v="82350"/>
  </r>
  <r>
    <x v="1"/>
    <x v="4"/>
    <n v="11"/>
    <n v="1394"/>
    <x v="0"/>
    <n v="15334"/>
  </r>
  <r>
    <x v="5"/>
    <x v="2"/>
    <n v="62"/>
    <n v="1119"/>
    <x v="1"/>
    <n v="69378"/>
  </r>
  <r>
    <x v="4"/>
    <x v="4"/>
    <n v="6"/>
    <n v="1157"/>
    <x v="1"/>
    <n v="6942"/>
  </r>
  <r>
    <x v="1"/>
    <x v="2"/>
    <n v="81"/>
    <n v="1479"/>
    <x v="0"/>
    <n v="119799"/>
  </r>
  <r>
    <x v="5"/>
    <x v="0"/>
    <n v="44"/>
    <n v="1179"/>
    <x v="3"/>
    <n v="51876"/>
  </r>
  <r>
    <x v="4"/>
    <x v="3"/>
    <n v="16"/>
    <n v="1274"/>
    <x v="3"/>
    <n v="20384"/>
  </r>
  <r>
    <x v="2"/>
    <x v="3"/>
    <n v="54"/>
    <n v="1413"/>
    <x v="2"/>
    <n v="76302"/>
  </r>
  <r>
    <x v="2"/>
    <x v="3"/>
    <n v="56"/>
    <n v="1463"/>
    <x v="0"/>
    <n v="81928"/>
  </r>
  <r>
    <x v="4"/>
    <x v="0"/>
    <n v="41"/>
    <n v="1034"/>
    <x v="2"/>
    <n v="42394"/>
  </r>
  <r>
    <x v="3"/>
    <x v="2"/>
    <n v="67"/>
    <n v="1093"/>
    <x v="0"/>
    <n v="73231"/>
  </r>
  <r>
    <x v="2"/>
    <x v="1"/>
    <n v="80"/>
    <n v="1216"/>
    <x v="3"/>
    <n v="97280"/>
  </r>
  <r>
    <x v="5"/>
    <x v="5"/>
    <n v="32"/>
    <n v="1055"/>
    <x v="1"/>
    <n v="33760"/>
  </r>
  <r>
    <x v="4"/>
    <x v="5"/>
    <n v="45"/>
    <n v="1309"/>
    <x v="0"/>
    <n v="58905"/>
  </r>
  <r>
    <x v="0"/>
    <x v="1"/>
    <n v="37"/>
    <n v="1073"/>
    <x v="3"/>
    <n v="39701"/>
  </r>
  <r>
    <x v="1"/>
    <x v="4"/>
    <n v="32"/>
    <n v="1195"/>
    <x v="0"/>
    <n v="38240"/>
  </r>
  <r>
    <x v="0"/>
    <x v="0"/>
    <n v="36"/>
    <n v="1217"/>
    <x v="2"/>
    <n v="43812"/>
  </r>
  <r>
    <x v="0"/>
    <x v="3"/>
    <n v="50"/>
    <n v="1007"/>
    <x v="1"/>
    <n v="50350"/>
  </r>
  <r>
    <x v="4"/>
    <x v="6"/>
    <n v="8"/>
    <n v="1116"/>
    <x v="0"/>
    <n v="8928"/>
  </r>
  <r>
    <x v="5"/>
    <x v="6"/>
    <n v="59"/>
    <n v="1034"/>
    <x v="2"/>
    <n v="61006"/>
  </r>
  <r>
    <x v="3"/>
    <x v="3"/>
    <n v="26"/>
    <n v="1182"/>
    <x v="0"/>
    <n v="30732"/>
  </r>
  <r>
    <x v="2"/>
    <x v="2"/>
    <n v="38"/>
    <n v="1314"/>
    <x v="2"/>
    <n v="49932"/>
  </r>
  <r>
    <x v="0"/>
    <x v="6"/>
    <n v="83"/>
    <n v="1421"/>
    <x v="3"/>
    <n v="117943"/>
  </r>
  <r>
    <x v="5"/>
    <x v="2"/>
    <n v="72"/>
    <n v="1229"/>
    <x v="1"/>
    <n v="88488"/>
  </r>
  <r>
    <x v="4"/>
    <x v="4"/>
    <n v="56"/>
    <n v="1434"/>
    <x v="1"/>
    <n v="80304"/>
  </r>
  <r>
    <x v="4"/>
    <x v="4"/>
    <n v="88"/>
    <n v="1019"/>
    <x v="2"/>
    <n v="89672"/>
  </r>
  <r>
    <x v="4"/>
    <x v="5"/>
    <n v="95"/>
    <n v="1259"/>
    <x v="1"/>
    <n v="119605"/>
  </r>
  <r>
    <x v="4"/>
    <x v="5"/>
    <n v="20"/>
    <n v="1268"/>
    <x v="2"/>
    <n v="25360"/>
  </r>
  <r>
    <x v="5"/>
    <x v="4"/>
    <n v="17"/>
    <n v="1287"/>
    <x v="3"/>
    <n v="21879"/>
  </r>
  <r>
    <x v="1"/>
    <x v="3"/>
    <n v="40"/>
    <n v="1424"/>
    <x v="2"/>
    <n v="56960"/>
  </r>
  <r>
    <x v="2"/>
    <x v="4"/>
    <n v="34"/>
    <n v="1317"/>
    <x v="3"/>
    <n v="44778"/>
  </r>
  <r>
    <x v="0"/>
    <x v="1"/>
    <n v="49"/>
    <n v="1048"/>
    <x v="2"/>
    <n v="51352"/>
  </r>
  <r>
    <x v="1"/>
    <x v="3"/>
    <n v="39"/>
    <n v="1354"/>
    <x v="3"/>
    <n v="52806"/>
  </r>
  <r>
    <x v="3"/>
    <x v="6"/>
    <n v="61"/>
    <n v="1005"/>
    <x v="3"/>
    <n v="61305"/>
  </r>
  <r>
    <x v="3"/>
    <x v="2"/>
    <n v="41"/>
    <n v="1045"/>
    <x v="2"/>
    <n v="42845"/>
  </r>
  <r>
    <x v="2"/>
    <x v="1"/>
    <n v="53"/>
    <n v="1207"/>
    <x v="2"/>
    <n v="63971"/>
  </r>
  <r>
    <x v="1"/>
    <x v="1"/>
    <n v="50"/>
    <n v="1038"/>
    <x v="0"/>
    <n v="51900"/>
  </r>
  <r>
    <x v="0"/>
    <x v="3"/>
    <n v="19"/>
    <n v="1213"/>
    <x v="1"/>
    <n v="23047"/>
  </r>
  <r>
    <x v="0"/>
    <x v="0"/>
    <n v="73"/>
    <n v="1304"/>
    <x v="2"/>
    <n v="95192"/>
  </r>
  <r>
    <x v="3"/>
    <x v="6"/>
    <n v="17"/>
    <n v="1412"/>
    <x v="0"/>
    <n v="24004"/>
  </r>
  <r>
    <x v="2"/>
    <x v="0"/>
    <n v="13"/>
    <n v="1003"/>
    <x v="0"/>
    <n v="13039"/>
  </r>
  <r>
    <x v="3"/>
    <x v="2"/>
    <n v="89"/>
    <n v="1085"/>
    <x v="1"/>
    <n v="96565"/>
  </r>
  <r>
    <x v="3"/>
    <x v="0"/>
    <n v="22"/>
    <n v="1305"/>
    <x v="3"/>
    <n v="287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D6" firstHeaderRow="1" firstDataRow="2" firstDataCol="1"/>
  <pivotFields count="6">
    <pivotField axis="axisRow" showAll="0">
      <items count="7">
        <item h="1" x="5"/>
        <item h="1" x="1"/>
        <item h="1" x="4"/>
        <item h="1" x="3"/>
        <item x="2"/>
        <item h="1" x="0"/>
        <item t="default"/>
      </items>
    </pivotField>
    <pivotField showAll="0">
      <items count="8">
        <item x="1"/>
        <item x="3"/>
        <item x="0"/>
        <item x="5"/>
        <item x="4"/>
        <item x="2"/>
        <item x="6"/>
        <item t="default"/>
      </items>
    </pivotField>
    <pivotField showAll="0"/>
    <pivotField showAll="0"/>
    <pivotField axis="axisCol" showAll="0" defaultSubtotal="0">
      <items count="4">
        <item x="3"/>
        <item h="1" x="2"/>
        <item x="0"/>
        <item h="1" x="1"/>
      </items>
    </pivotField>
    <pivotField dataField="1" showAll="0"/>
  </pivotFields>
  <rowFields count="1">
    <field x="0"/>
  </rowFields>
  <rowItems count="2">
    <i>
      <x v="4"/>
    </i>
    <i t="grand">
      <x/>
    </i>
  </rowItems>
  <colFields count="1">
    <field x="4"/>
  </colFields>
  <colItems count="3">
    <i>
      <x/>
    </i>
    <i>
      <x v="2"/>
    </i>
    <i t="grand">
      <x/>
    </i>
  </colItems>
  <dataFields count="1">
    <dataField name="Sum of قیمت کل" fld="5" baseField="0" baseItem="0"/>
  </dataFields>
  <formats count="30">
    <format dxfId="36">
      <pivotArea type="all" dataOnly="0" outline="0" fieldPosition="0"/>
    </format>
    <format dxfId="35">
      <pivotArea outline="0" collapsedLevelsAreSubtotals="1" fieldPosition="0"/>
    </format>
    <format dxfId="34">
      <pivotArea type="origin" dataOnly="0" labelOnly="1" outline="0" fieldPosition="0"/>
    </format>
    <format dxfId="33">
      <pivotArea field="4" type="button" dataOnly="0" labelOnly="1" outline="0" axis="axisCol" fieldPosition="0"/>
    </format>
    <format dxfId="32">
      <pivotArea type="topRight" dataOnly="0" labelOnly="1" outline="0" fieldPosition="0"/>
    </format>
    <format dxfId="31">
      <pivotArea field="0" type="button" dataOnly="0" labelOnly="1" outline="0" axis="axisRow" fieldPosition="0"/>
    </format>
    <format dxfId="30">
      <pivotArea dataOnly="0" labelOnly="1" fieldPosition="0">
        <references count="1">
          <reference field="0" count="0"/>
        </references>
      </pivotArea>
    </format>
    <format dxfId="29">
      <pivotArea dataOnly="0" labelOnly="1" grandRow="1" outline="0" fieldPosition="0"/>
    </format>
    <format dxfId="28">
      <pivotArea dataOnly="0" labelOnly="1" fieldPosition="0">
        <references count="1">
          <reference field="4" count="0"/>
        </references>
      </pivotArea>
    </format>
    <format dxfId="27">
      <pivotArea dataOnly="0" labelOnly="1" grandCol="1" outline="0" fieldPosition="0"/>
    </format>
    <format dxfId="26">
      <pivotArea type="all" dataOnly="0" outline="0" fieldPosition="0"/>
    </format>
    <format dxfId="25">
      <pivotArea outline="0" collapsedLevelsAreSubtotals="1" fieldPosition="0"/>
    </format>
    <format dxfId="24">
      <pivotArea type="origin" dataOnly="0" labelOnly="1" outline="0" fieldPosition="0"/>
    </format>
    <format dxfId="23">
      <pivotArea field="4" type="button" dataOnly="0" labelOnly="1" outline="0" axis="axisCol" fieldPosition="0"/>
    </format>
    <format dxfId="22">
      <pivotArea type="topRight" dataOnly="0" labelOnly="1" outline="0"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fieldPosition="0">
        <references count="1">
          <reference field="4" count="0"/>
        </references>
      </pivotArea>
    </format>
    <format dxfId="17">
      <pivotArea dataOnly="0" labelOnly="1" grandCol="1" outline="0" fieldPosition="0"/>
    </format>
    <format dxfId="16">
      <pivotArea type="all" dataOnly="0" outline="0" fieldPosition="0"/>
    </format>
    <format dxfId="15">
      <pivotArea outline="0" collapsedLevelsAreSubtotals="1" fieldPosition="0"/>
    </format>
    <format dxfId="14">
      <pivotArea type="origin" dataOnly="0" labelOnly="1" outline="0" fieldPosition="0"/>
    </format>
    <format dxfId="13">
      <pivotArea field="4" type="button" dataOnly="0" labelOnly="1" outline="0" axis="axisCol" fieldPosition="0"/>
    </format>
    <format dxfId="12">
      <pivotArea type="topRight" dataOnly="0" labelOnly="1" outline="0" fieldPosition="0"/>
    </format>
    <format dxfId="11">
      <pivotArea field="0" type="button" dataOnly="0" labelOnly="1" outline="0" axis="axisRow" fieldPosition="0"/>
    </format>
    <format dxfId="10">
      <pivotArea dataOnly="0" labelOnly="1" fieldPosition="0">
        <references count="1">
          <reference field="0" count="0"/>
        </references>
      </pivotArea>
    </format>
    <format dxfId="9">
      <pivotArea dataOnly="0" labelOnly="1" grandRow="1" outline="0" fieldPosition="0"/>
    </format>
    <format dxfId="8">
      <pivotArea dataOnly="0" labelOnly="1" fieldPosition="0">
        <references count="1">
          <reference field="4" count="0"/>
        </references>
      </pivotArea>
    </format>
    <format dxfId="7">
      <pivotArea dataOnly="0" labelOnly="1" grandCol="1" outline="0" fieldPosition="0"/>
    </format>
  </formats>
  <chartFormats count="4">
    <chartFormat chart="0" format="4" series="1">
      <pivotArea type="data" outline="0" fieldPosition="0">
        <references count="2">
          <reference field="4294967294" count="1" selected="0">
            <x v="0"/>
          </reference>
          <reference field="4" count="1" selected="0">
            <x v="0"/>
          </reference>
        </references>
      </pivotArea>
    </chartFormat>
    <chartFormat chart="0" format="5" series="1">
      <pivotArea type="data" outline="0" fieldPosition="0">
        <references count="2">
          <reference field="4294967294" count="1" selected="0">
            <x v="0"/>
          </reference>
          <reference field="4" count="1" selected="0">
            <x v="1"/>
          </reference>
        </references>
      </pivotArea>
    </chartFormat>
    <chartFormat chart="0" format="6" series="1">
      <pivotArea type="data" outline="0" fieldPosition="0">
        <references count="2">
          <reference field="4294967294" count="1" selected="0">
            <x v="0"/>
          </reference>
          <reference field="4" count="1" selected="0">
            <x v="2"/>
          </reference>
        </references>
      </pivotArea>
    </chartFormat>
    <chartFormat chart="0" format="7" series="1">
      <pivotArea type="data" outline="0" fieldPosition="0">
        <references count="2">
          <reference field="4294967294" count="1" selected="0">
            <x v="0"/>
          </reference>
          <reference field="4" count="1" selected="0">
            <x v="3"/>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فروشنده" sourceName="فروشنده">
  <pivotTables>
    <pivotTable tabId="21" name="PivotTable1"/>
  </pivotTables>
  <data>
    <tabular pivotCacheId="1">
      <items count="4">
        <i x="3" s="1"/>
        <i x="2"/>
        <i x="0" s="1"/>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نام_برند" sourceName="نام برند">
  <pivotTables>
    <pivotTable tabId="21" name="PivotTable1"/>
  </pivotTables>
  <data>
    <tabular pivotCacheId="1">
      <items count="6">
        <i x="5"/>
        <i x="1"/>
        <i x="4"/>
        <i x="3"/>
        <i x="2" s="1"/>
        <i x="0"/>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فروشنده" cache="Slicer_فروشنده" caption="فروشنده" style="SlicerStyleDark5" rowHeight="241300"/>
  <slicer name="نام برند" cache="Slicer_نام_برند" caption="نام برند" style="SlicerStyleDark4" rowHeight="241300"/>
</slicers>
</file>

<file path=xl/tables/table1.xml><?xml version="1.0" encoding="utf-8"?>
<table xmlns="http://schemas.openxmlformats.org/spreadsheetml/2006/main" id="2" name="Table2" displayName="Table2" ref="A1:F456" totalsRowCount="1" headerRowDxfId="53" dataDxfId="51" headerRowBorderDxfId="52" tableBorderDxfId="50" totalsRowBorderDxfId="49">
  <autoFilter ref="A1:F455"/>
  <tableColumns count="6">
    <tableColumn id="1" name="نام برند" totalsRowLabel="Total" dataDxfId="48" totalsRowDxfId="47"/>
    <tableColumn id="2" name="نام کالا" totalsRowFunction="count" dataDxfId="46" totalsRowDxfId="45"/>
    <tableColumn id="3" name="تعداد فروش" totalsRowFunction="max" dataDxfId="44" totalsRowDxfId="43"/>
    <tableColumn id="4" name="قیمت واحد" totalsRowFunction="sum" dataDxfId="42" totalsRowDxfId="41"/>
    <tableColumn id="6" name="فروشنده" dataDxfId="40" totalsRowDxfId="39"/>
    <tableColumn id="5" name="قیمت کل" totalsRowFunction="sum" dataDxfId="38" totalsRowDxfId="37"/>
  </tableColumns>
  <tableStyleInfo name="TableStyleLight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zoomScale="140" zoomScaleNormal="140" workbookViewId="0">
      <selection activeCell="H4" sqref="H4"/>
    </sheetView>
  </sheetViews>
  <sheetFormatPr defaultColWidth="9.140625" defaultRowHeight="22.5"/>
  <cols>
    <col min="1" max="4" width="9.140625" style="2"/>
    <col min="5" max="5" width="13.42578125" style="2" bestFit="1" customWidth="1"/>
    <col min="6" max="6" width="17.28515625" style="2" bestFit="1" customWidth="1"/>
    <col min="7" max="7" width="12.7109375" style="2" bestFit="1" customWidth="1"/>
    <col min="8" max="16384" width="9.140625" style="2"/>
  </cols>
  <sheetData>
    <row r="1" spans="1:6">
      <c r="A1" s="71" t="s">
        <v>196</v>
      </c>
      <c r="B1" s="71"/>
      <c r="C1" s="71"/>
      <c r="D1" s="71"/>
      <c r="E1" s="71"/>
      <c r="F1" s="71"/>
    </row>
    <row r="2" spans="1:6">
      <c r="A2" s="1" t="s">
        <v>0</v>
      </c>
      <c r="B2" s="69" t="s">
        <v>1</v>
      </c>
      <c r="C2" s="69" t="s">
        <v>2</v>
      </c>
      <c r="D2" s="69" t="s">
        <v>3</v>
      </c>
      <c r="E2" s="69" t="s">
        <v>4</v>
      </c>
      <c r="F2" s="69" t="s">
        <v>197</v>
      </c>
    </row>
    <row r="3" spans="1:6">
      <c r="A3" s="68">
        <v>1</v>
      </c>
      <c r="B3" s="68" t="s">
        <v>5</v>
      </c>
      <c r="C3" s="68">
        <v>2000</v>
      </c>
      <c r="D3" s="68">
        <v>5</v>
      </c>
      <c r="E3" s="68">
        <f>C3*D3</f>
        <v>10000</v>
      </c>
      <c r="F3" s="70" t="str">
        <f t="shared" ref="F3:F10" ca="1" si="0">_xlfn.FORMULATEXT(E3)</f>
        <v>=C3*D3</v>
      </c>
    </row>
    <row r="4" spans="1:6">
      <c r="A4" s="68">
        <v>2</v>
      </c>
      <c r="B4" s="68" t="s">
        <v>6</v>
      </c>
      <c r="C4" s="68">
        <v>1500</v>
      </c>
      <c r="D4" s="68">
        <v>7</v>
      </c>
      <c r="E4" s="68">
        <f>C4*D4</f>
        <v>10500</v>
      </c>
      <c r="F4" s="70" t="str">
        <f t="shared" ca="1" si="0"/>
        <v>=C4*D4</v>
      </c>
    </row>
    <row r="5" spans="1:6">
      <c r="A5" s="68">
        <v>3</v>
      </c>
      <c r="B5" s="68" t="s">
        <v>7</v>
      </c>
      <c r="C5" s="68">
        <v>53000</v>
      </c>
      <c r="D5" s="68">
        <v>3</v>
      </c>
      <c r="E5" s="68">
        <f>C5*D5</f>
        <v>159000</v>
      </c>
      <c r="F5" s="70" t="str">
        <f t="shared" ca="1" si="0"/>
        <v>=C5*D5</v>
      </c>
    </row>
    <row r="6" spans="1:6">
      <c r="A6" s="68">
        <v>4</v>
      </c>
      <c r="B6" s="68" t="s">
        <v>8</v>
      </c>
      <c r="C6" s="68">
        <v>3000</v>
      </c>
      <c r="D6" s="68">
        <v>15</v>
      </c>
      <c r="E6" s="68">
        <f>C6*D6</f>
        <v>45000</v>
      </c>
      <c r="F6" s="70" t="str">
        <f t="shared" ca="1" si="0"/>
        <v>=C6*D6</v>
      </c>
    </row>
    <row r="7" spans="1:6">
      <c r="A7" s="85" t="s">
        <v>9</v>
      </c>
      <c r="B7" s="85"/>
      <c r="C7" s="85"/>
      <c r="D7" s="85"/>
      <c r="E7" s="68">
        <f>SUM(E3:E6)</f>
        <v>224500</v>
      </c>
      <c r="F7" s="70" t="str">
        <f t="shared" ca="1" si="0"/>
        <v>=SUM(E3:E6)</v>
      </c>
    </row>
    <row r="8" spans="1:6">
      <c r="A8" s="85" t="s">
        <v>10</v>
      </c>
      <c r="B8" s="85"/>
      <c r="C8" s="85"/>
      <c r="D8" s="85"/>
      <c r="E8" s="73">
        <v>0.15</v>
      </c>
      <c r="F8" s="70"/>
    </row>
    <row r="9" spans="1:6">
      <c r="A9" s="85" t="s">
        <v>11</v>
      </c>
      <c r="B9" s="85"/>
      <c r="C9" s="85"/>
      <c r="D9" s="85"/>
      <c r="E9" s="68">
        <f>E7*E8</f>
        <v>33675</v>
      </c>
      <c r="F9" s="70" t="str">
        <f t="shared" ca="1" si="0"/>
        <v>=E7*E8</v>
      </c>
    </row>
    <row r="10" spans="1:6">
      <c r="A10" s="85" t="s">
        <v>12</v>
      </c>
      <c r="B10" s="85"/>
      <c r="C10" s="85"/>
      <c r="D10" s="85"/>
      <c r="E10" s="68">
        <f>E7-E9</f>
        <v>190825</v>
      </c>
      <c r="F10" s="70" t="str">
        <f t="shared" ca="1" si="0"/>
        <v>=E7-E9</v>
      </c>
    </row>
  </sheetData>
  <mergeCells count="4">
    <mergeCell ref="A7:D7"/>
    <mergeCell ref="A8:D8"/>
    <mergeCell ref="A9:D9"/>
    <mergeCell ref="A10:D10"/>
  </mergeCells>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6"/>
  <sheetViews>
    <sheetView tabSelected="1" workbookViewId="0">
      <selection activeCell="H5" sqref="H5"/>
    </sheetView>
  </sheetViews>
  <sheetFormatPr defaultRowHeight="15"/>
  <cols>
    <col min="3" max="3" width="11.140625" customWidth="1"/>
    <col min="4" max="5" width="10.42578125" customWidth="1"/>
    <col min="6" max="6" width="10.140625" bestFit="1" customWidth="1"/>
  </cols>
  <sheetData>
    <row r="1" spans="1:11" ht="22.5">
      <c r="A1" s="46" t="s">
        <v>13</v>
      </c>
      <c r="B1" s="47" t="s">
        <v>1</v>
      </c>
      <c r="C1" s="47" t="s">
        <v>14</v>
      </c>
      <c r="D1" s="47" t="s">
        <v>2</v>
      </c>
      <c r="E1" s="48" t="s">
        <v>149</v>
      </c>
      <c r="F1" s="48" t="s">
        <v>15</v>
      </c>
    </row>
    <row r="2" spans="1:11" ht="22.5">
      <c r="A2" s="44" t="s">
        <v>17</v>
      </c>
      <c r="B2" s="6" t="s">
        <v>18</v>
      </c>
      <c r="C2" s="6">
        <v>32</v>
      </c>
      <c r="D2" s="6">
        <v>1125</v>
      </c>
      <c r="E2" s="45" t="s">
        <v>152</v>
      </c>
      <c r="F2" s="45">
        <v>36000</v>
      </c>
      <c r="K2" t="s">
        <v>68</v>
      </c>
    </row>
    <row r="3" spans="1:11" ht="22.5">
      <c r="A3" s="44" t="s">
        <v>17</v>
      </c>
      <c r="B3" s="6" t="s">
        <v>19</v>
      </c>
      <c r="C3" s="6">
        <v>98</v>
      </c>
      <c r="D3" s="6">
        <v>1001</v>
      </c>
      <c r="E3" s="45" t="s">
        <v>68</v>
      </c>
      <c r="F3" s="45">
        <v>98098</v>
      </c>
      <c r="K3" t="s">
        <v>150</v>
      </c>
    </row>
    <row r="4" spans="1:11" ht="22.5">
      <c r="A4" s="44" t="s">
        <v>17</v>
      </c>
      <c r="B4" s="6" t="s">
        <v>21</v>
      </c>
      <c r="C4" s="6">
        <v>42</v>
      </c>
      <c r="D4" s="6">
        <v>1078</v>
      </c>
      <c r="E4" s="45" t="s">
        <v>150</v>
      </c>
      <c r="F4" s="45">
        <v>45276</v>
      </c>
      <c r="K4" t="s">
        <v>151</v>
      </c>
    </row>
    <row r="5" spans="1:11" ht="22.5">
      <c r="A5" s="44" t="s">
        <v>23</v>
      </c>
      <c r="B5" s="6" t="s">
        <v>24</v>
      </c>
      <c r="C5" s="6">
        <v>65</v>
      </c>
      <c r="D5" s="6">
        <v>1115</v>
      </c>
      <c r="E5" s="45" t="s">
        <v>68</v>
      </c>
      <c r="F5" s="45">
        <v>72475</v>
      </c>
      <c r="K5" t="s">
        <v>152</v>
      </c>
    </row>
    <row r="6" spans="1:11" ht="22.5">
      <c r="A6" s="44" t="s">
        <v>26</v>
      </c>
      <c r="B6" s="6" t="s">
        <v>27</v>
      </c>
      <c r="C6" s="6">
        <v>17</v>
      </c>
      <c r="D6" s="6">
        <v>1305</v>
      </c>
      <c r="E6" s="45" t="s">
        <v>151</v>
      </c>
      <c r="F6" s="45">
        <v>22185</v>
      </c>
    </row>
    <row r="7" spans="1:11" ht="22.5">
      <c r="A7" s="44" t="s">
        <v>23</v>
      </c>
      <c r="B7" s="6" t="s">
        <v>24</v>
      </c>
      <c r="C7" s="6">
        <v>37</v>
      </c>
      <c r="D7" s="6">
        <v>1362</v>
      </c>
      <c r="E7" s="45" t="s">
        <v>151</v>
      </c>
      <c r="F7" s="45">
        <v>50394</v>
      </c>
    </row>
    <row r="8" spans="1:11" ht="22.5">
      <c r="A8" s="44" t="s">
        <v>26</v>
      </c>
      <c r="B8" s="6" t="s">
        <v>21</v>
      </c>
      <c r="C8" s="6">
        <v>96</v>
      </c>
      <c r="D8" s="6">
        <v>1049</v>
      </c>
      <c r="E8" s="45" t="s">
        <v>151</v>
      </c>
      <c r="F8" s="45">
        <v>100704</v>
      </c>
    </row>
    <row r="9" spans="1:11" ht="22.5">
      <c r="A9" s="44" t="s">
        <v>31</v>
      </c>
      <c r="B9" s="6" t="s">
        <v>32</v>
      </c>
      <c r="C9" s="6">
        <v>74</v>
      </c>
      <c r="D9" s="6">
        <v>1225</v>
      </c>
      <c r="E9" s="45" t="s">
        <v>152</v>
      </c>
      <c r="F9" s="45">
        <v>90650</v>
      </c>
    </row>
    <row r="10" spans="1:11" ht="22.5">
      <c r="A10" s="44" t="s">
        <v>26</v>
      </c>
      <c r="B10" s="6" t="s">
        <v>34</v>
      </c>
      <c r="C10" s="6">
        <v>80</v>
      </c>
      <c r="D10" s="6">
        <v>1302</v>
      </c>
      <c r="E10" s="45" t="s">
        <v>152</v>
      </c>
      <c r="F10" s="45">
        <v>104160</v>
      </c>
    </row>
    <row r="11" spans="1:11" ht="22.5">
      <c r="A11" s="44" t="s">
        <v>17</v>
      </c>
      <c r="B11" s="6" t="s">
        <v>24</v>
      </c>
      <c r="C11" s="6">
        <v>100</v>
      </c>
      <c r="D11" s="6">
        <v>1265</v>
      </c>
      <c r="E11" s="45" t="s">
        <v>68</v>
      </c>
      <c r="F11" s="45">
        <v>126500</v>
      </c>
    </row>
    <row r="12" spans="1:11" ht="22.5">
      <c r="A12" s="44" t="s">
        <v>17</v>
      </c>
      <c r="B12" s="6" t="s">
        <v>21</v>
      </c>
      <c r="C12" s="6">
        <v>28</v>
      </c>
      <c r="D12" s="6">
        <v>1104</v>
      </c>
      <c r="E12" s="45" t="s">
        <v>68</v>
      </c>
      <c r="F12" s="45">
        <v>30912</v>
      </c>
    </row>
    <row r="13" spans="1:11" ht="22.5">
      <c r="A13" s="44" t="s">
        <v>17</v>
      </c>
      <c r="B13" s="6" t="s">
        <v>18</v>
      </c>
      <c r="C13" s="6">
        <v>22</v>
      </c>
      <c r="D13" s="6">
        <v>1025</v>
      </c>
      <c r="E13" s="45" t="s">
        <v>150</v>
      </c>
      <c r="F13" s="45">
        <v>22550</v>
      </c>
    </row>
    <row r="14" spans="1:11" ht="22.5">
      <c r="A14" s="44" t="s">
        <v>23</v>
      </c>
      <c r="B14" s="6" t="s">
        <v>34</v>
      </c>
      <c r="C14" s="6">
        <v>50</v>
      </c>
      <c r="D14" s="6">
        <v>1287</v>
      </c>
      <c r="E14" s="45" t="s">
        <v>152</v>
      </c>
      <c r="F14" s="45">
        <v>64350</v>
      </c>
    </row>
    <row r="15" spans="1:11" ht="22.5">
      <c r="A15" s="44" t="s">
        <v>26</v>
      </c>
      <c r="B15" s="6" t="s">
        <v>21</v>
      </c>
      <c r="C15" s="6">
        <v>53</v>
      </c>
      <c r="D15" s="6">
        <v>1060</v>
      </c>
      <c r="E15" s="45" t="s">
        <v>150</v>
      </c>
      <c r="F15" s="45">
        <v>56180</v>
      </c>
    </row>
    <row r="16" spans="1:11" ht="22.5">
      <c r="A16" s="44" t="s">
        <v>23</v>
      </c>
      <c r="B16" s="6" t="s">
        <v>21</v>
      </c>
      <c r="C16" s="6">
        <v>99</v>
      </c>
      <c r="D16" s="6">
        <v>1171</v>
      </c>
      <c r="E16" s="45" t="s">
        <v>150</v>
      </c>
      <c r="F16" s="45">
        <v>115929</v>
      </c>
    </row>
    <row r="17" spans="1:6" ht="22.5">
      <c r="A17" s="44" t="s">
        <v>17</v>
      </c>
      <c r="B17" s="6" t="s">
        <v>21</v>
      </c>
      <c r="C17" s="6">
        <v>96</v>
      </c>
      <c r="D17" s="6">
        <v>1100</v>
      </c>
      <c r="E17" s="45" t="s">
        <v>68</v>
      </c>
      <c r="F17" s="45">
        <v>105600</v>
      </c>
    </row>
    <row r="18" spans="1:6" ht="22.5">
      <c r="A18" s="44" t="s">
        <v>23</v>
      </c>
      <c r="B18" s="6" t="s">
        <v>21</v>
      </c>
      <c r="C18" s="6">
        <v>30</v>
      </c>
      <c r="D18" s="6">
        <v>1267</v>
      </c>
      <c r="E18" s="45" t="s">
        <v>150</v>
      </c>
      <c r="F18" s="45">
        <v>38010</v>
      </c>
    </row>
    <row r="19" spans="1:6" ht="22.5">
      <c r="A19" s="44" t="s">
        <v>23</v>
      </c>
      <c r="B19" s="6" t="s">
        <v>27</v>
      </c>
      <c r="C19" s="6">
        <v>37</v>
      </c>
      <c r="D19" s="6">
        <v>1248</v>
      </c>
      <c r="E19" s="45" t="s">
        <v>151</v>
      </c>
      <c r="F19" s="45">
        <v>46176</v>
      </c>
    </row>
    <row r="20" spans="1:6" ht="22.5">
      <c r="A20" s="44" t="s">
        <v>31</v>
      </c>
      <c r="B20" s="6" t="s">
        <v>27</v>
      </c>
      <c r="C20" s="6">
        <v>68</v>
      </c>
      <c r="D20" s="6">
        <v>1098</v>
      </c>
      <c r="E20" s="45" t="s">
        <v>68</v>
      </c>
      <c r="F20" s="45">
        <v>74664</v>
      </c>
    </row>
    <row r="21" spans="1:6" ht="22.5">
      <c r="A21" s="44" t="s">
        <v>17</v>
      </c>
      <c r="B21" s="6" t="s">
        <v>34</v>
      </c>
      <c r="C21" s="6">
        <v>15</v>
      </c>
      <c r="D21" s="6">
        <v>1347</v>
      </c>
      <c r="E21" s="45" t="s">
        <v>150</v>
      </c>
      <c r="F21" s="45">
        <v>20205</v>
      </c>
    </row>
    <row r="22" spans="1:6" ht="22.5">
      <c r="A22" s="44" t="s">
        <v>36</v>
      </c>
      <c r="B22" s="6" t="s">
        <v>24</v>
      </c>
      <c r="C22" s="6">
        <v>28</v>
      </c>
      <c r="D22" s="6">
        <v>1326</v>
      </c>
      <c r="E22" s="45" t="s">
        <v>68</v>
      </c>
      <c r="F22" s="45">
        <v>37128</v>
      </c>
    </row>
    <row r="23" spans="1:6" ht="22.5">
      <c r="A23" s="44" t="s">
        <v>23</v>
      </c>
      <c r="B23" s="6" t="s">
        <v>19</v>
      </c>
      <c r="C23" s="6">
        <v>29</v>
      </c>
      <c r="D23" s="6">
        <v>1484</v>
      </c>
      <c r="E23" s="45" t="s">
        <v>150</v>
      </c>
      <c r="F23" s="45">
        <v>43036</v>
      </c>
    </row>
    <row r="24" spans="1:6" ht="22.5">
      <c r="A24" s="44" t="s">
        <v>17</v>
      </c>
      <c r="B24" s="6" t="s">
        <v>32</v>
      </c>
      <c r="C24" s="6">
        <v>96</v>
      </c>
      <c r="D24" s="6">
        <v>1192</v>
      </c>
      <c r="E24" s="45" t="s">
        <v>150</v>
      </c>
      <c r="F24" s="45">
        <v>114432</v>
      </c>
    </row>
    <row r="25" spans="1:6" ht="22.5">
      <c r="A25" s="44" t="s">
        <v>17</v>
      </c>
      <c r="B25" s="6" t="s">
        <v>24</v>
      </c>
      <c r="C25" s="6">
        <v>85</v>
      </c>
      <c r="D25" s="6">
        <v>1152</v>
      </c>
      <c r="E25" s="45" t="s">
        <v>68</v>
      </c>
      <c r="F25" s="45">
        <v>97920</v>
      </c>
    </row>
    <row r="26" spans="1:6" ht="22.5">
      <c r="A26" s="44" t="s">
        <v>31</v>
      </c>
      <c r="B26" s="6" t="s">
        <v>24</v>
      </c>
      <c r="C26" s="6">
        <v>82</v>
      </c>
      <c r="D26" s="6">
        <v>1108</v>
      </c>
      <c r="E26" s="45" t="s">
        <v>152</v>
      </c>
      <c r="F26" s="45">
        <v>90856</v>
      </c>
    </row>
    <row r="27" spans="1:6" ht="22.5">
      <c r="A27" s="44" t="s">
        <v>17</v>
      </c>
      <c r="B27" s="6" t="s">
        <v>24</v>
      </c>
      <c r="C27" s="6">
        <v>11</v>
      </c>
      <c r="D27" s="6">
        <v>1140</v>
      </c>
      <c r="E27" s="45" t="s">
        <v>68</v>
      </c>
      <c r="F27" s="45">
        <v>12540</v>
      </c>
    </row>
    <row r="28" spans="1:6" ht="22.5">
      <c r="A28" s="44" t="s">
        <v>31</v>
      </c>
      <c r="B28" s="6" t="s">
        <v>27</v>
      </c>
      <c r="C28" s="6">
        <v>5</v>
      </c>
      <c r="D28" s="6">
        <v>1467</v>
      </c>
      <c r="E28" s="45" t="s">
        <v>151</v>
      </c>
      <c r="F28" s="45">
        <v>7335</v>
      </c>
    </row>
    <row r="29" spans="1:6" ht="22.5">
      <c r="A29" s="44" t="s">
        <v>23</v>
      </c>
      <c r="B29" s="6" t="s">
        <v>18</v>
      </c>
      <c r="C29" s="6">
        <v>5</v>
      </c>
      <c r="D29" s="6">
        <v>1276</v>
      </c>
      <c r="E29" s="45" t="s">
        <v>151</v>
      </c>
      <c r="F29" s="45">
        <v>6380</v>
      </c>
    </row>
    <row r="30" spans="1:6" ht="22.5">
      <c r="A30" s="44" t="s">
        <v>37</v>
      </c>
      <c r="B30" s="6" t="s">
        <v>19</v>
      </c>
      <c r="C30" s="6">
        <v>15</v>
      </c>
      <c r="D30" s="6">
        <v>1005</v>
      </c>
      <c r="E30" s="45" t="s">
        <v>68</v>
      </c>
      <c r="F30" s="45">
        <v>15075</v>
      </c>
    </row>
    <row r="31" spans="1:6" ht="22.5">
      <c r="A31" s="44" t="s">
        <v>26</v>
      </c>
      <c r="B31" s="6" t="s">
        <v>34</v>
      </c>
      <c r="C31" s="6">
        <v>94</v>
      </c>
      <c r="D31" s="6">
        <v>1155</v>
      </c>
      <c r="E31" s="45" t="s">
        <v>151</v>
      </c>
      <c r="F31" s="45">
        <v>108570</v>
      </c>
    </row>
    <row r="32" spans="1:6" ht="22.5">
      <c r="A32" s="44" t="s">
        <v>36</v>
      </c>
      <c r="B32" s="6" t="s">
        <v>27</v>
      </c>
      <c r="C32" s="6">
        <v>11</v>
      </c>
      <c r="D32" s="6">
        <v>1367</v>
      </c>
      <c r="E32" s="45" t="s">
        <v>68</v>
      </c>
      <c r="F32" s="45">
        <v>15037</v>
      </c>
    </row>
    <row r="33" spans="1:6" ht="22.5">
      <c r="A33" s="44" t="s">
        <v>23</v>
      </c>
      <c r="B33" s="6" t="s">
        <v>27</v>
      </c>
      <c r="C33" s="6">
        <v>84</v>
      </c>
      <c r="D33" s="6">
        <v>1047</v>
      </c>
      <c r="E33" s="45" t="s">
        <v>68</v>
      </c>
      <c r="F33" s="45">
        <v>87948</v>
      </c>
    </row>
    <row r="34" spans="1:6" ht="22.5">
      <c r="A34" s="44" t="s">
        <v>31</v>
      </c>
      <c r="B34" s="6" t="s">
        <v>32</v>
      </c>
      <c r="C34" s="6">
        <v>62</v>
      </c>
      <c r="D34" s="6">
        <v>1241</v>
      </c>
      <c r="E34" s="45" t="s">
        <v>151</v>
      </c>
      <c r="F34" s="45">
        <v>76942</v>
      </c>
    </row>
    <row r="35" spans="1:6" ht="22.5">
      <c r="A35" s="44" t="s">
        <v>23</v>
      </c>
      <c r="B35" s="6" t="s">
        <v>27</v>
      </c>
      <c r="C35" s="6">
        <v>64</v>
      </c>
      <c r="D35" s="6">
        <v>1230</v>
      </c>
      <c r="E35" s="45" t="s">
        <v>68</v>
      </c>
      <c r="F35" s="45">
        <v>78720</v>
      </c>
    </row>
    <row r="36" spans="1:6" ht="22.5">
      <c r="A36" s="44" t="s">
        <v>36</v>
      </c>
      <c r="B36" s="6" t="s">
        <v>32</v>
      </c>
      <c r="C36" s="6">
        <v>39</v>
      </c>
      <c r="D36" s="6">
        <v>1078</v>
      </c>
      <c r="E36" s="45" t="s">
        <v>150</v>
      </c>
      <c r="F36" s="45">
        <v>42042</v>
      </c>
    </row>
    <row r="37" spans="1:6" ht="22.5">
      <c r="A37" s="44" t="s">
        <v>23</v>
      </c>
      <c r="B37" s="6" t="s">
        <v>19</v>
      </c>
      <c r="C37" s="6">
        <v>21</v>
      </c>
      <c r="D37" s="6">
        <v>1301</v>
      </c>
      <c r="E37" s="45" t="s">
        <v>68</v>
      </c>
      <c r="F37" s="45">
        <v>27321</v>
      </c>
    </row>
    <row r="38" spans="1:6" ht="22.5">
      <c r="A38" s="44" t="s">
        <v>37</v>
      </c>
      <c r="B38" s="6" t="s">
        <v>34</v>
      </c>
      <c r="C38" s="6">
        <v>30</v>
      </c>
      <c r="D38" s="6">
        <v>1338</v>
      </c>
      <c r="E38" s="45" t="s">
        <v>151</v>
      </c>
      <c r="F38" s="45">
        <v>40140</v>
      </c>
    </row>
    <row r="39" spans="1:6" ht="22.5">
      <c r="A39" s="44" t="s">
        <v>26</v>
      </c>
      <c r="B39" s="6" t="s">
        <v>18</v>
      </c>
      <c r="C39" s="6">
        <v>69</v>
      </c>
      <c r="D39" s="6">
        <v>1456</v>
      </c>
      <c r="E39" s="45" t="s">
        <v>151</v>
      </c>
      <c r="F39" s="45">
        <v>100464</v>
      </c>
    </row>
    <row r="40" spans="1:6" ht="22.5">
      <c r="A40" s="44" t="s">
        <v>37</v>
      </c>
      <c r="B40" s="6" t="s">
        <v>34</v>
      </c>
      <c r="C40" s="6">
        <v>11</v>
      </c>
      <c r="D40" s="6">
        <v>1013</v>
      </c>
      <c r="E40" s="45" t="s">
        <v>150</v>
      </c>
      <c r="F40" s="45">
        <v>11143</v>
      </c>
    </row>
    <row r="41" spans="1:6" ht="22.5">
      <c r="A41" s="44" t="s">
        <v>26</v>
      </c>
      <c r="B41" s="6" t="s">
        <v>24</v>
      </c>
      <c r="C41" s="6">
        <v>88</v>
      </c>
      <c r="D41" s="6">
        <v>1008</v>
      </c>
      <c r="E41" s="45" t="s">
        <v>150</v>
      </c>
      <c r="F41" s="45">
        <v>88704</v>
      </c>
    </row>
    <row r="42" spans="1:6" ht="22.5">
      <c r="A42" s="44" t="s">
        <v>23</v>
      </c>
      <c r="B42" s="6" t="s">
        <v>32</v>
      </c>
      <c r="C42" s="6">
        <v>88</v>
      </c>
      <c r="D42" s="6">
        <v>1203</v>
      </c>
      <c r="E42" s="45" t="s">
        <v>150</v>
      </c>
      <c r="F42" s="45">
        <v>105864</v>
      </c>
    </row>
    <row r="43" spans="1:6" ht="22.5">
      <c r="A43" s="44" t="s">
        <v>31</v>
      </c>
      <c r="B43" s="6" t="s">
        <v>27</v>
      </c>
      <c r="C43" s="6">
        <v>18</v>
      </c>
      <c r="D43" s="6">
        <v>1297</v>
      </c>
      <c r="E43" s="45" t="s">
        <v>150</v>
      </c>
      <c r="F43" s="45">
        <v>23346</v>
      </c>
    </row>
    <row r="44" spans="1:6" ht="22.5">
      <c r="A44" s="44" t="s">
        <v>26</v>
      </c>
      <c r="B44" s="6" t="s">
        <v>27</v>
      </c>
      <c r="C44" s="6">
        <v>94</v>
      </c>
      <c r="D44" s="6">
        <v>1454</v>
      </c>
      <c r="E44" s="45" t="s">
        <v>152</v>
      </c>
      <c r="F44" s="45">
        <v>136676</v>
      </c>
    </row>
    <row r="45" spans="1:6" ht="22.5">
      <c r="A45" s="44" t="s">
        <v>23</v>
      </c>
      <c r="B45" s="6" t="s">
        <v>18</v>
      </c>
      <c r="C45" s="6">
        <v>15</v>
      </c>
      <c r="D45" s="6">
        <v>1355</v>
      </c>
      <c r="E45" s="45" t="s">
        <v>152</v>
      </c>
      <c r="F45" s="45">
        <v>20325</v>
      </c>
    </row>
    <row r="46" spans="1:6" ht="22.5">
      <c r="A46" s="44" t="s">
        <v>31</v>
      </c>
      <c r="B46" s="6" t="s">
        <v>18</v>
      </c>
      <c r="C46" s="6">
        <v>80</v>
      </c>
      <c r="D46" s="6">
        <v>1381</v>
      </c>
      <c r="E46" s="45" t="s">
        <v>152</v>
      </c>
      <c r="F46" s="45">
        <v>110480</v>
      </c>
    </row>
    <row r="47" spans="1:6" ht="22.5">
      <c r="A47" s="44" t="s">
        <v>17</v>
      </c>
      <c r="B47" s="6" t="s">
        <v>19</v>
      </c>
      <c r="C47" s="6">
        <v>95</v>
      </c>
      <c r="D47" s="6">
        <v>1099</v>
      </c>
      <c r="E47" s="45" t="s">
        <v>152</v>
      </c>
      <c r="F47" s="45">
        <v>104405</v>
      </c>
    </row>
    <row r="48" spans="1:6" ht="22.5">
      <c r="A48" s="44" t="s">
        <v>26</v>
      </c>
      <c r="B48" s="6" t="s">
        <v>27</v>
      </c>
      <c r="C48" s="6">
        <v>4</v>
      </c>
      <c r="D48" s="6">
        <v>1025</v>
      </c>
      <c r="E48" s="45" t="s">
        <v>68</v>
      </c>
      <c r="F48" s="45">
        <v>4100</v>
      </c>
    </row>
    <row r="49" spans="1:6" ht="22.5">
      <c r="A49" s="44" t="s">
        <v>23</v>
      </c>
      <c r="B49" s="6" t="s">
        <v>18</v>
      </c>
      <c r="C49" s="6">
        <v>91</v>
      </c>
      <c r="D49" s="6">
        <v>1049</v>
      </c>
      <c r="E49" s="45" t="s">
        <v>150</v>
      </c>
      <c r="F49" s="45">
        <v>95459</v>
      </c>
    </row>
    <row r="50" spans="1:6" ht="22.5">
      <c r="A50" s="44" t="s">
        <v>36</v>
      </c>
      <c r="B50" s="6" t="s">
        <v>27</v>
      </c>
      <c r="C50" s="6">
        <v>70</v>
      </c>
      <c r="D50" s="6">
        <v>1388</v>
      </c>
      <c r="E50" s="45" t="s">
        <v>151</v>
      </c>
      <c r="F50" s="45">
        <v>97160</v>
      </c>
    </row>
    <row r="51" spans="1:6" ht="22.5">
      <c r="A51" s="44" t="s">
        <v>37</v>
      </c>
      <c r="B51" s="6" t="s">
        <v>21</v>
      </c>
      <c r="C51" s="6">
        <v>85</v>
      </c>
      <c r="D51" s="6">
        <v>1031</v>
      </c>
      <c r="E51" s="45" t="s">
        <v>68</v>
      </c>
      <c r="F51" s="45">
        <v>87635</v>
      </c>
    </row>
    <row r="52" spans="1:6" ht="22.5">
      <c r="A52" s="44" t="s">
        <v>23</v>
      </c>
      <c r="B52" s="6" t="s">
        <v>18</v>
      </c>
      <c r="C52" s="6">
        <v>98</v>
      </c>
      <c r="D52" s="6">
        <v>1264</v>
      </c>
      <c r="E52" s="45" t="s">
        <v>152</v>
      </c>
      <c r="F52" s="45">
        <v>123872</v>
      </c>
    </row>
    <row r="53" spans="1:6" ht="22.5">
      <c r="A53" s="44" t="s">
        <v>23</v>
      </c>
      <c r="B53" s="6" t="s">
        <v>21</v>
      </c>
      <c r="C53" s="6">
        <v>64</v>
      </c>
      <c r="D53" s="6">
        <v>1097</v>
      </c>
      <c r="E53" s="45" t="s">
        <v>68</v>
      </c>
      <c r="F53" s="45">
        <v>70208</v>
      </c>
    </row>
    <row r="54" spans="1:6" ht="22.5">
      <c r="A54" s="44" t="s">
        <v>36</v>
      </c>
      <c r="B54" s="6" t="s">
        <v>19</v>
      </c>
      <c r="C54" s="6">
        <v>88</v>
      </c>
      <c r="D54" s="6">
        <v>1352</v>
      </c>
      <c r="E54" s="45" t="s">
        <v>152</v>
      </c>
      <c r="F54" s="45">
        <v>118976</v>
      </c>
    </row>
    <row r="55" spans="1:6" ht="22.5">
      <c r="A55" s="44" t="s">
        <v>17</v>
      </c>
      <c r="B55" s="6" t="s">
        <v>21</v>
      </c>
      <c r="C55" s="6">
        <v>44</v>
      </c>
      <c r="D55" s="6">
        <v>1258</v>
      </c>
      <c r="E55" s="45" t="s">
        <v>152</v>
      </c>
      <c r="F55" s="45">
        <v>55352</v>
      </c>
    </row>
    <row r="56" spans="1:6" ht="22.5">
      <c r="A56" s="44" t="s">
        <v>23</v>
      </c>
      <c r="B56" s="6" t="s">
        <v>24</v>
      </c>
      <c r="C56" s="6">
        <v>91</v>
      </c>
      <c r="D56" s="6">
        <v>1279</v>
      </c>
      <c r="E56" s="45" t="s">
        <v>68</v>
      </c>
      <c r="F56" s="45">
        <v>116389</v>
      </c>
    </row>
    <row r="57" spans="1:6" ht="22.5">
      <c r="A57" s="44" t="s">
        <v>31</v>
      </c>
      <c r="B57" s="6" t="s">
        <v>32</v>
      </c>
      <c r="C57" s="6">
        <v>69</v>
      </c>
      <c r="D57" s="6">
        <v>1435</v>
      </c>
      <c r="E57" s="45" t="s">
        <v>152</v>
      </c>
      <c r="F57" s="45">
        <v>99015</v>
      </c>
    </row>
    <row r="58" spans="1:6" ht="22.5">
      <c r="A58" s="44" t="s">
        <v>31</v>
      </c>
      <c r="B58" s="6" t="s">
        <v>32</v>
      </c>
      <c r="C58" s="6">
        <v>45</v>
      </c>
      <c r="D58" s="6">
        <v>1324</v>
      </c>
      <c r="E58" s="45" t="s">
        <v>68</v>
      </c>
      <c r="F58" s="45">
        <v>59580</v>
      </c>
    </row>
    <row r="59" spans="1:6" ht="22.5">
      <c r="A59" s="44" t="s">
        <v>36</v>
      </c>
      <c r="B59" s="6" t="s">
        <v>24</v>
      </c>
      <c r="C59" s="6">
        <v>8</v>
      </c>
      <c r="D59" s="6">
        <v>1254</v>
      </c>
      <c r="E59" s="45" t="s">
        <v>150</v>
      </c>
      <c r="F59" s="45">
        <v>10032</v>
      </c>
    </row>
    <row r="60" spans="1:6" ht="22.5">
      <c r="A60" s="44" t="s">
        <v>26</v>
      </c>
      <c r="B60" s="6" t="s">
        <v>18</v>
      </c>
      <c r="C60" s="6">
        <v>80</v>
      </c>
      <c r="D60" s="6">
        <v>1322</v>
      </c>
      <c r="E60" s="45" t="s">
        <v>152</v>
      </c>
      <c r="F60" s="45">
        <v>105760</v>
      </c>
    </row>
    <row r="61" spans="1:6" ht="22.5">
      <c r="A61" s="44" t="s">
        <v>17</v>
      </c>
      <c r="B61" s="6" t="s">
        <v>27</v>
      </c>
      <c r="C61" s="6">
        <v>65</v>
      </c>
      <c r="D61" s="6">
        <v>1341</v>
      </c>
      <c r="E61" s="45" t="s">
        <v>151</v>
      </c>
      <c r="F61" s="45">
        <v>87165</v>
      </c>
    </row>
    <row r="62" spans="1:6" ht="22.5">
      <c r="A62" s="44" t="s">
        <v>17</v>
      </c>
      <c r="B62" s="6" t="s">
        <v>19</v>
      </c>
      <c r="C62" s="6">
        <v>83</v>
      </c>
      <c r="D62" s="6">
        <v>1268</v>
      </c>
      <c r="E62" s="45" t="s">
        <v>68</v>
      </c>
      <c r="F62" s="45">
        <v>105244</v>
      </c>
    </row>
    <row r="63" spans="1:6" ht="22.5">
      <c r="A63" s="44" t="s">
        <v>23</v>
      </c>
      <c r="B63" s="6" t="s">
        <v>32</v>
      </c>
      <c r="C63" s="6">
        <v>91</v>
      </c>
      <c r="D63" s="6">
        <v>1229</v>
      </c>
      <c r="E63" s="45" t="s">
        <v>150</v>
      </c>
      <c r="F63" s="45">
        <v>111839</v>
      </c>
    </row>
    <row r="64" spans="1:6" ht="22.5">
      <c r="A64" s="44" t="s">
        <v>31</v>
      </c>
      <c r="B64" s="6" t="s">
        <v>34</v>
      </c>
      <c r="C64" s="6">
        <v>46</v>
      </c>
      <c r="D64" s="6">
        <v>1461</v>
      </c>
      <c r="E64" s="45" t="s">
        <v>152</v>
      </c>
      <c r="F64" s="45">
        <v>67206</v>
      </c>
    </row>
    <row r="65" spans="1:6" ht="22.5">
      <c r="A65" s="44" t="s">
        <v>36</v>
      </c>
      <c r="B65" s="6" t="s">
        <v>34</v>
      </c>
      <c r="C65" s="6">
        <v>54</v>
      </c>
      <c r="D65" s="6">
        <v>1132</v>
      </c>
      <c r="E65" s="45" t="s">
        <v>152</v>
      </c>
      <c r="F65" s="45">
        <v>61128</v>
      </c>
    </row>
    <row r="66" spans="1:6" ht="22.5">
      <c r="A66" s="44" t="s">
        <v>23</v>
      </c>
      <c r="B66" s="6" t="s">
        <v>34</v>
      </c>
      <c r="C66" s="6">
        <v>78</v>
      </c>
      <c r="D66" s="6">
        <v>1237</v>
      </c>
      <c r="E66" s="45" t="s">
        <v>151</v>
      </c>
      <c r="F66" s="45">
        <v>96486</v>
      </c>
    </row>
    <row r="67" spans="1:6" ht="22.5">
      <c r="A67" s="44" t="s">
        <v>23</v>
      </c>
      <c r="B67" s="6" t="s">
        <v>34</v>
      </c>
      <c r="C67" s="6">
        <v>46</v>
      </c>
      <c r="D67" s="6">
        <v>1120</v>
      </c>
      <c r="E67" s="45" t="s">
        <v>152</v>
      </c>
      <c r="F67" s="45">
        <v>51520</v>
      </c>
    </row>
    <row r="68" spans="1:6" ht="22.5">
      <c r="A68" s="44" t="s">
        <v>17</v>
      </c>
      <c r="B68" s="6" t="s">
        <v>21</v>
      </c>
      <c r="C68" s="6">
        <v>38</v>
      </c>
      <c r="D68" s="6">
        <v>1295</v>
      </c>
      <c r="E68" s="45" t="s">
        <v>68</v>
      </c>
      <c r="F68" s="45">
        <v>49210</v>
      </c>
    </row>
    <row r="69" spans="1:6" ht="22.5">
      <c r="A69" s="44" t="s">
        <v>36</v>
      </c>
      <c r="B69" s="6" t="s">
        <v>19</v>
      </c>
      <c r="C69" s="6">
        <v>10</v>
      </c>
      <c r="D69" s="6">
        <v>1261</v>
      </c>
      <c r="E69" s="45" t="s">
        <v>150</v>
      </c>
      <c r="F69" s="45">
        <v>12610</v>
      </c>
    </row>
    <row r="70" spans="1:6" ht="22.5">
      <c r="A70" s="44" t="s">
        <v>23</v>
      </c>
      <c r="B70" s="6" t="s">
        <v>24</v>
      </c>
      <c r="C70" s="6">
        <v>17</v>
      </c>
      <c r="D70" s="6">
        <v>1245</v>
      </c>
      <c r="E70" s="45" t="s">
        <v>150</v>
      </c>
      <c r="F70" s="45">
        <v>21165</v>
      </c>
    </row>
    <row r="71" spans="1:6" ht="22.5">
      <c r="A71" s="44" t="s">
        <v>26</v>
      </c>
      <c r="B71" s="6" t="s">
        <v>27</v>
      </c>
      <c r="C71" s="6">
        <v>31</v>
      </c>
      <c r="D71" s="6">
        <v>1079</v>
      </c>
      <c r="E71" s="45" t="s">
        <v>150</v>
      </c>
      <c r="F71" s="45">
        <v>33449</v>
      </c>
    </row>
    <row r="72" spans="1:6" ht="22.5">
      <c r="A72" s="44" t="s">
        <v>37</v>
      </c>
      <c r="B72" s="6" t="s">
        <v>32</v>
      </c>
      <c r="C72" s="6">
        <v>8</v>
      </c>
      <c r="D72" s="6">
        <v>1298</v>
      </c>
      <c r="E72" s="45" t="s">
        <v>152</v>
      </c>
      <c r="F72" s="45">
        <v>10384</v>
      </c>
    </row>
    <row r="73" spans="1:6" ht="22.5">
      <c r="A73" s="44" t="s">
        <v>26</v>
      </c>
      <c r="B73" s="6" t="s">
        <v>27</v>
      </c>
      <c r="C73" s="6">
        <v>62</v>
      </c>
      <c r="D73" s="6">
        <v>1182</v>
      </c>
      <c r="E73" s="45" t="s">
        <v>150</v>
      </c>
      <c r="F73" s="45">
        <v>73284</v>
      </c>
    </row>
    <row r="74" spans="1:6" ht="22.5">
      <c r="A74" s="44" t="s">
        <v>31</v>
      </c>
      <c r="B74" s="6" t="s">
        <v>24</v>
      </c>
      <c r="C74" s="6">
        <v>27</v>
      </c>
      <c r="D74" s="6">
        <v>1345</v>
      </c>
      <c r="E74" s="45" t="s">
        <v>150</v>
      </c>
      <c r="F74" s="45">
        <v>36315</v>
      </c>
    </row>
    <row r="75" spans="1:6" ht="22.5">
      <c r="A75" s="44" t="s">
        <v>31</v>
      </c>
      <c r="B75" s="6" t="s">
        <v>27</v>
      </c>
      <c r="C75" s="6">
        <v>50</v>
      </c>
      <c r="D75" s="6">
        <v>1189</v>
      </c>
      <c r="E75" s="45" t="s">
        <v>68</v>
      </c>
      <c r="F75" s="45">
        <v>59450</v>
      </c>
    </row>
    <row r="76" spans="1:6" ht="22.5">
      <c r="A76" s="44" t="s">
        <v>37</v>
      </c>
      <c r="B76" s="6" t="s">
        <v>24</v>
      </c>
      <c r="C76" s="6">
        <v>22</v>
      </c>
      <c r="D76" s="6">
        <v>1246</v>
      </c>
      <c r="E76" s="45" t="s">
        <v>152</v>
      </c>
      <c r="F76" s="45">
        <v>27412</v>
      </c>
    </row>
    <row r="77" spans="1:6" ht="22.5">
      <c r="A77" s="44" t="s">
        <v>31</v>
      </c>
      <c r="B77" s="6" t="s">
        <v>18</v>
      </c>
      <c r="C77" s="6">
        <v>78</v>
      </c>
      <c r="D77" s="6">
        <v>1431</v>
      </c>
      <c r="E77" s="45" t="s">
        <v>68</v>
      </c>
      <c r="F77" s="45">
        <v>111618</v>
      </c>
    </row>
    <row r="78" spans="1:6" ht="22.5">
      <c r="A78" s="44" t="s">
        <v>37</v>
      </c>
      <c r="B78" s="6" t="s">
        <v>19</v>
      </c>
      <c r="C78" s="6">
        <v>3</v>
      </c>
      <c r="D78" s="6">
        <v>1429</v>
      </c>
      <c r="E78" s="45" t="s">
        <v>68</v>
      </c>
      <c r="F78" s="45">
        <v>4287</v>
      </c>
    </row>
    <row r="79" spans="1:6" ht="22.5">
      <c r="A79" s="44" t="s">
        <v>23</v>
      </c>
      <c r="B79" s="6" t="s">
        <v>18</v>
      </c>
      <c r="C79" s="6">
        <v>88</v>
      </c>
      <c r="D79" s="6">
        <v>1230</v>
      </c>
      <c r="E79" s="45" t="s">
        <v>151</v>
      </c>
      <c r="F79" s="45">
        <v>108240</v>
      </c>
    </row>
    <row r="80" spans="1:6" ht="22.5">
      <c r="A80" s="44" t="s">
        <v>31</v>
      </c>
      <c r="B80" s="6" t="s">
        <v>34</v>
      </c>
      <c r="C80" s="6">
        <v>21</v>
      </c>
      <c r="D80" s="6">
        <v>1407</v>
      </c>
      <c r="E80" s="45" t="s">
        <v>151</v>
      </c>
      <c r="F80" s="45">
        <v>29547</v>
      </c>
    </row>
    <row r="81" spans="1:6" ht="22.5">
      <c r="A81" s="44" t="s">
        <v>26</v>
      </c>
      <c r="B81" s="6" t="s">
        <v>34</v>
      </c>
      <c r="C81" s="6">
        <v>93</v>
      </c>
      <c r="D81" s="6">
        <v>1283</v>
      </c>
      <c r="E81" s="45" t="s">
        <v>150</v>
      </c>
      <c r="F81" s="45">
        <v>119319</v>
      </c>
    </row>
    <row r="82" spans="1:6" ht="22.5">
      <c r="A82" s="44" t="s">
        <v>36</v>
      </c>
      <c r="B82" s="6" t="s">
        <v>24</v>
      </c>
      <c r="C82" s="6">
        <v>11</v>
      </c>
      <c r="D82" s="6">
        <v>1085</v>
      </c>
      <c r="E82" s="45" t="s">
        <v>150</v>
      </c>
      <c r="F82" s="45">
        <v>11935</v>
      </c>
    </row>
    <row r="83" spans="1:6" ht="22.5">
      <c r="A83" s="44" t="s">
        <v>37</v>
      </c>
      <c r="B83" s="6" t="s">
        <v>34</v>
      </c>
      <c r="C83" s="6">
        <v>41</v>
      </c>
      <c r="D83" s="6">
        <v>1042</v>
      </c>
      <c r="E83" s="45" t="s">
        <v>150</v>
      </c>
      <c r="F83" s="45">
        <v>42722</v>
      </c>
    </row>
    <row r="84" spans="1:6" ht="22.5">
      <c r="A84" s="44" t="s">
        <v>36</v>
      </c>
      <c r="B84" s="6" t="s">
        <v>24</v>
      </c>
      <c r="C84" s="6">
        <v>20</v>
      </c>
      <c r="D84" s="6">
        <v>1500</v>
      </c>
      <c r="E84" s="45" t="s">
        <v>152</v>
      </c>
      <c r="F84" s="45">
        <v>30000</v>
      </c>
    </row>
    <row r="85" spans="1:6" ht="22.5">
      <c r="A85" s="44" t="s">
        <v>23</v>
      </c>
      <c r="B85" s="6" t="s">
        <v>32</v>
      </c>
      <c r="C85" s="6">
        <v>43</v>
      </c>
      <c r="D85" s="6">
        <v>1099</v>
      </c>
      <c r="E85" s="45" t="s">
        <v>150</v>
      </c>
      <c r="F85" s="45">
        <v>47257</v>
      </c>
    </row>
    <row r="86" spans="1:6" ht="22.5">
      <c r="A86" s="44" t="s">
        <v>26</v>
      </c>
      <c r="B86" s="6" t="s">
        <v>18</v>
      </c>
      <c r="C86" s="6">
        <v>65</v>
      </c>
      <c r="D86" s="6">
        <v>1490</v>
      </c>
      <c r="E86" s="45" t="s">
        <v>150</v>
      </c>
      <c r="F86" s="45">
        <v>96850</v>
      </c>
    </row>
    <row r="87" spans="1:6" ht="22.5">
      <c r="A87" s="44" t="s">
        <v>36</v>
      </c>
      <c r="B87" s="6" t="s">
        <v>19</v>
      </c>
      <c r="C87" s="6">
        <v>61</v>
      </c>
      <c r="D87" s="6">
        <v>1139</v>
      </c>
      <c r="E87" s="45" t="s">
        <v>150</v>
      </c>
      <c r="F87" s="45">
        <v>69479</v>
      </c>
    </row>
    <row r="88" spans="1:6" ht="22.5">
      <c r="A88" s="44" t="s">
        <v>37</v>
      </c>
      <c r="B88" s="6" t="s">
        <v>21</v>
      </c>
      <c r="C88" s="6">
        <v>51</v>
      </c>
      <c r="D88" s="6">
        <v>1022</v>
      </c>
      <c r="E88" s="45" t="s">
        <v>150</v>
      </c>
      <c r="F88" s="45">
        <v>52122</v>
      </c>
    </row>
    <row r="89" spans="1:6" ht="22.5">
      <c r="A89" s="44" t="s">
        <v>31</v>
      </c>
      <c r="B89" s="6" t="s">
        <v>32</v>
      </c>
      <c r="C89" s="6">
        <v>65</v>
      </c>
      <c r="D89" s="6">
        <v>1113</v>
      </c>
      <c r="E89" s="45" t="s">
        <v>68</v>
      </c>
      <c r="F89" s="45">
        <v>72345</v>
      </c>
    </row>
    <row r="90" spans="1:6" ht="22.5">
      <c r="A90" s="44" t="s">
        <v>26</v>
      </c>
      <c r="B90" s="6" t="s">
        <v>18</v>
      </c>
      <c r="C90" s="6">
        <v>81</v>
      </c>
      <c r="D90" s="6">
        <v>1135</v>
      </c>
      <c r="E90" s="45" t="s">
        <v>150</v>
      </c>
      <c r="F90" s="45">
        <v>91935</v>
      </c>
    </row>
    <row r="91" spans="1:6" ht="22.5">
      <c r="A91" s="44" t="s">
        <v>26</v>
      </c>
      <c r="B91" s="6" t="s">
        <v>27</v>
      </c>
      <c r="C91" s="6">
        <v>4</v>
      </c>
      <c r="D91" s="6">
        <v>1018</v>
      </c>
      <c r="E91" s="45" t="s">
        <v>150</v>
      </c>
      <c r="F91" s="45">
        <v>4072</v>
      </c>
    </row>
    <row r="92" spans="1:6" ht="22.5">
      <c r="A92" s="44" t="s">
        <v>26</v>
      </c>
      <c r="B92" s="6" t="s">
        <v>18</v>
      </c>
      <c r="C92" s="6">
        <v>45</v>
      </c>
      <c r="D92" s="6">
        <v>1202</v>
      </c>
      <c r="E92" s="45" t="s">
        <v>152</v>
      </c>
      <c r="F92" s="45">
        <v>54090</v>
      </c>
    </row>
    <row r="93" spans="1:6" ht="22.5">
      <c r="A93" s="44" t="s">
        <v>17</v>
      </c>
      <c r="B93" s="6" t="s">
        <v>21</v>
      </c>
      <c r="C93" s="6">
        <v>14</v>
      </c>
      <c r="D93" s="6">
        <v>1254</v>
      </c>
      <c r="E93" s="45" t="s">
        <v>68</v>
      </c>
      <c r="F93" s="45">
        <v>17556</v>
      </c>
    </row>
    <row r="94" spans="1:6" ht="22.5">
      <c r="A94" s="44" t="s">
        <v>37</v>
      </c>
      <c r="B94" s="6" t="s">
        <v>21</v>
      </c>
      <c r="C94" s="6">
        <v>93</v>
      </c>
      <c r="D94" s="6">
        <v>1254</v>
      </c>
      <c r="E94" s="45" t="s">
        <v>151</v>
      </c>
      <c r="F94" s="45">
        <v>116622</v>
      </c>
    </row>
    <row r="95" spans="1:6" ht="22.5">
      <c r="A95" s="44" t="s">
        <v>31</v>
      </c>
      <c r="B95" s="6" t="s">
        <v>24</v>
      </c>
      <c r="C95" s="6">
        <v>14</v>
      </c>
      <c r="D95" s="6">
        <v>1349</v>
      </c>
      <c r="E95" s="45" t="s">
        <v>152</v>
      </c>
      <c r="F95" s="45">
        <v>18886</v>
      </c>
    </row>
    <row r="96" spans="1:6" ht="22.5">
      <c r="A96" s="44" t="s">
        <v>23</v>
      </c>
      <c r="B96" s="6" t="s">
        <v>18</v>
      </c>
      <c r="C96" s="6">
        <v>8</v>
      </c>
      <c r="D96" s="6">
        <v>1019</v>
      </c>
      <c r="E96" s="45" t="s">
        <v>68</v>
      </c>
      <c r="F96" s="45">
        <v>8152</v>
      </c>
    </row>
    <row r="97" spans="1:6" ht="22.5">
      <c r="A97" s="44" t="s">
        <v>37</v>
      </c>
      <c r="B97" s="6" t="s">
        <v>27</v>
      </c>
      <c r="C97" s="6">
        <v>73</v>
      </c>
      <c r="D97" s="6">
        <v>1306</v>
      </c>
      <c r="E97" s="45" t="s">
        <v>151</v>
      </c>
      <c r="F97" s="45">
        <v>95338</v>
      </c>
    </row>
    <row r="98" spans="1:6" ht="22.5">
      <c r="A98" s="44" t="s">
        <v>36</v>
      </c>
      <c r="B98" s="6" t="s">
        <v>34</v>
      </c>
      <c r="C98" s="6">
        <v>72</v>
      </c>
      <c r="D98" s="6">
        <v>1299</v>
      </c>
      <c r="E98" s="45" t="s">
        <v>151</v>
      </c>
      <c r="F98" s="45">
        <v>93528</v>
      </c>
    </row>
    <row r="99" spans="1:6" ht="22.5">
      <c r="A99" s="44" t="s">
        <v>37</v>
      </c>
      <c r="B99" s="6" t="s">
        <v>18</v>
      </c>
      <c r="C99" s="6">
        <v>16</v>
      </c>
      <c r="D99" s="6">
        <v>1121</v>
      </c>
      <c r="E99" s="45" t="s">
        <v>68</v>
      </c>
      <c r="F99" s="45">
        <v>17936</v>
      </c>
    </row>
    <row r="100" spans="1:6" ht="22.5">
      <c r="A100" s="44" t="s">
        <v>36</v>
      </c>
      <c r="B100" s="6" t="s">
        <v>32</v>
      </c>
      <c r="C100" s="6">
        <v>18</v>
      </c>
      <c r="D100" s="6">
        <v>1127</v>
      </c>
      <c r="E100" s="45" t="s">
        <v>68</v>
      </c>
      <c r="F100" s="45">
        <v>20286</v>
      </c>
    </row>
    <row r="101" spans="1:6" ht="22.5">
      <c r="A101" s="44" t="s">
        <v>17</v>
      </c>
      <c r="B101" s="6" t="s">
        <v>18</v>
      </c>
      <c r="C101" s="6">
        <v>63</v>
      </c>
      <c r="D101" s="6">
        <v>1070</v>
      </c>
      <c r="E101" s="45" t="s">
        <v>68</v>
      </c>
      <c r="F101" s="45">
        <v>67410</v>
      </c>
    </row>
    <row r="102" spans="1:6" ht="22.5">
      <c r="A102" s="44" t="s">
        <v>36</v>
      </c>
      <c r="B102" s="6" t="s">
        <v>18</v>
      </c>
      <c r="C102" s="6">
        <v>38</v>
      </c>
      <c r="D102" s="6">
        <v>1486</v>
      </c>
      <c r="E102" s="45" t="s">
        <v>68</v>
      </c>
      <c r="F102" s="45">
        <v>56468</v>
      </c>
    </row>
    <row r="103" spans="1:6" ht="22.5">
      <c r="A103" s="44" t="s">
        <v>37</v>
      </c>
      <c r="B103" s="6" t="s">
        <v>34</v>
      </c>
      <c r="C103" s="6">
        <v>30</v>
      </c>
      <c r="D103" s="6">
        <v>1245</v>
      </c>
      <c r="E103" s="45" t="s">
        <v>68</v>
      </c>
      <c r="F103" s="45">
        <v>37350</v>
      </c>
    </row>
    <row r="104" spans="1:6" ht="22.5">
      <c r="A104" s="44" t="s">
        <v>37</v>
      </c>
      <c r="B104" s="6" t="s">
        <v>18</v>
      </c>
      <c r="C104" s="6">
        <v>9</v>
      </c>
      <c r="D104" s="6">
        <v>1250</v>
      </c>
      <c r="E104" s="45" t="s">
        <v>150</v>
      </c>
      <c r="F104" s="45">
        <v>11250</v>
      </c>
    </row>
    <row r="105" spans="1:6" ht="22.5">
      <c r="A105" s="44" t="s">
        <v>26</v>
      </c>
      <c r="B105" s="6" t="s">
        <v>18</v>
      </c>
      <c r="C105" s="6">
        <v>60</v>
      </c>
      <c r="D105" s="6">
        <v>1102</v>
      </c>
      <c r="E105" s="45" t="s">
        <v>150</v>
      </c>
      <c r="F105" s="45">
        <v>66120</v>
      </c>
    </row>
    <row r="106" spans="1:6" ht="22.5">
      <c r="A106" s="44" t="s">
        <v>31</v>
      </c>
      <c r="B106" s="6" t="s">
        <v>24</v>
      </c>
      <c r="C106" s="6">
        <v>46</v>
      </c>
      <c r="D106" s="6">
        <v>1021</v>
      </c>
      <c r="E106" s="45" t="s">
        <v>152</v>
      </c>
      <c r="F106" s="45">
        <v>46966</v>
      </c>
    </row>
    <row r="107" spans="1:6" ht="22.5">
      <c r="A107" s="44" t="s">
        <v>17</v>
      </c>
      <c r="B107" s="6" t="s">
        <v>19</v>
      </c>
      <c r="C107" s="6">
        <v>26</v>
      </c>
      <c r="D107" s="6">
        <v>1053</v>
      </c>
      <c r="E107" s="45" t="s">
        <v>68</v>
      </c>
      <c r="F107" s="45">
        <v>27378</v>
      </c>
    </row>
    <row r="108" spans="1:6" ht="22.5">
      <c r="A108" s="44" t="s">
        <v>31</v>
      </c>
      <c r="B108" s="6" t="s">
        <v>32</v>
      </c>
      <c r="C108" s="6">
        <v>1</v>
      </c>
      <c r="D108" s="6">
        <v>1089</v>
      </c>
      <c r="E108" s="45" t="s">
        <v>152</v>
      </c>
      <c r="F108" s="45">
        <v>1089</v>
      </c>
    </row>
    <row r="109" spans="1:6" ht="22.5">
      <c r="A109" s="44" t="s">
        <v>36</v>
      </c>
      <c r="B109" s="6" t="s">
        <v>27</v>
      </c>
      <c r="C109" s="6">
        <v>22</v>
      </c>
      <c r="D109" s="6">
        <v>1057</v>
      </c>
      <c r="E109" s="45" t="s">
        <v>152</v>
      </c>
      <c r="F109" s="45">
        <v>23254</v>
      </c>
    </row>
    <row r="110" spans="1:6" ht="22.5">
      <c r="A110" s="44" t="s">
        <v>37</v>
      </c>
      <c r="B110" s="6" t="s">
        <v>34</v>
      </c>
      <c r="C110" s="6">
        <v>35</v>
      </c>
      <c r="D110" s="6">
        <v>1341</v>
      </c>
      <c r="E110" s="45" t="s">
        <v>152</v>
      </c>
      <c r="F110" s="45">
        <v>46935</v>
      </c>
    </row>
    <row r="111" spans="1:6" ht="22.5">
      <c r="A111" s="44" t="s">
        <v>23</v>
      </c>
      <c r="B111" s="6" t="s">
        <v>19</v>
      </c>
      <c r="C111" s="6">
        <v>34</v>
      </c>
      <c r="D111" s="6">
        <v>1229</v>
      </c>
      <c r="E111" s="45" t="s">
        <v>68</v>
      </c>
      <c r="F111" s="45">
        <v>41786</v>
      </c>
    </row>
    <row r="112" spans="1:6" ht="22.5">
      <c r="A112" s="44" t="s">
        <v>23</v>
      </c>
      <c r="B112" s="6" t="s">
        <v>18</v>
      </c>
      <c r="C112" s="6">
        <v>97</v>
      </c>
      <c r="D112" s="6">
        <v>1201</v>
      </c>
      <c r="E112" s="45" t="s">
        <v>150</v>
      </c>
      <c r="F112" s="45">
        <v>116497</v>
      </c>
    </row>
    <row r="113" spans="1:6" ht="22.5">
      <c r="A113" s="44" t="s">
        <v>17</v>
      </c>
      <c r="B113" s="6" t="s">
        <v>34</v>
      </c>
      <c r="C113" s="6">
        <v>86</v>
      </c>
      <c r="D113" s="6">
        <v>1010</v>
      </c>
      <c r="E113" s="45" t="s">
        <v>68</v>
      </c>
      <c r="F113" s="45">
        <v>86860</v>
      </c>
    </row>
    <row r="114" spans="1:6" ht="22.5">
      <c r="A114" s="44" t="s">
        <v>23</v>
      </c>
      <c r="B114" s="6" t="s">
        <v>27</v>
      </c>
      <c r="C114" s="6">
        <v>76</v>
      </c>
      <c r="D114" s="6">
        <v>1336</v>
      </c>
      <c r="E114" s="45" t="s">
        <v>68</v>
      </c>
      <c r="F114" s="45">
        <v>101536</v>
      </c>
    </row>
    <row r="115" spans="1:6" ht="22.5">
      <c r="A115" s="44" t="s">
        <v>31</v>
      </c>
      <c r="B115" s="6" t="s">
        <v>34</v>
      </c>
      <c r="C115" s="6">
        <v>60</v>
      </c>
      <c r="D115" s="6">
        <v>1488</v>
      </c>
      <c r="E115" s="45" t="s">
        <v>152</v>
      </c>
      <c r="F115" s="45">
        <v>89280</v>
      </c>
    </row>
    <row r="116" spans="1:6" ht="22.5">
      <c r="A116" s="44" t="s">
        <v>26</v>
      </c>
      <c r="B116" s="6" t="s">
        <v>19</v>
      </c>
      <c r="C116" s="6">
        <v>74</v>
      </c>
      <c r="D116" s="6">
        <v>1273</v>
      </c>
      <c r="E116" s="45" t="s">
        <v>152</v>
      </c>
      <c r="F116" s="45">
        <v>94202</v>
      </c>
    </row>
    <row r="117" spans="1:6" ht="22.5">
      <c r="A117" s="44" t="s">
        <v>26</v>
      </c>
      <c r="B117" s="6" t="s">
        <v>18</v>
      </c>
      <c r="C117" s="6">
        <v>34</v>
      </c>
      <c r="D117" s="6">
        <v>1485</v>
      </c>
      <c r="E117" s="45" t="s">
        <v>151</v>
      </c>
      <c r="F117" s="45">
        <v>50490</v>
      </c>
    </row>
    <row r="118" spans="1:6" ht="22.5">
      <c r="A118" s="44" t="s">
        <v>23</v>
      </c>
      <c r="B118" s="6" t="s">
        <v>32</v>
      </c>
      <c r="C118" s="6">
        <v>99</v>
      </c>
      <c r="D118" s="6">
        <v>1397</v>
      </c>
      <c r="E118" s="45" t="s">
        <v>68</v>
      </c>
      <c r="F118" s="45">
        <v>138303</v>
      </c>
    </row>
    <row r="119" spans="1:6" ht="22.5">
      <c r="A119" s="44" t="s">
        <v>17</v>
      </c>
      <c r="B119" s="6" t="s">
        <v>32</v>
      </c>
      <c r="C119" s="6">
        <v>48</v>
      </c>
      <c r="D119" s="6">
        <v>1181</v>
      </c>
      <c r="E119" s="45" t="s">
        <v>150</v>
      </c>
      <c r="F119" s="45">
        <v>56688</v>
      </c>
    </row>
    <row r="120" spans="1:6" ht="22.5">
      <c r="A120" s="44" t="s">
        <v>37</v>
      </c>
      <c r="B120" s="6" t="s">
        <v>34</v>
      </c>
      <c r="C120" s="6">
        <v>8</v>
      </c>
      <c r="D120" s="6">
        <v>1170</v>
      </c>
      <c r="E120" s="45" t="s">
        <v>151</v>
      </c>
      <c r="F120" s="45">
        <v>9360</v>
      </c>
    </row>
    <row r="121" spans="1:6" ht="22.5">
      <c r="A121" s="44" t="s">
        <v>31</v>
      </c>
      <c r="B121" s="6" t="s">
        <v>27</v>
      </c>
      <c r="C121" s="6">
        <v>83</v>
      </c>
      <c r="D121" s="6">
        <v>1291</v>
      </c>
      <c r="E121" s="45" t="s">
        <v>151</v>
      </c>
      <c r="F121" s="45">
        <v>107153</v>
      </c>
    </row>
    <row r="122" spans="1:6" ht="22.5">
      <c r="A122" s="44" t="s">
        <v>23</v>
      </c>
      <c r="B122" s="6" t="s">
        <v>19</v>
      </c>
      <c r="C122" s="6">
        <v>56</v>
      </c>
      <c r="D122" s="6">
        <v>1059</v>
      </c>
      <c r="E122" s="45" t="s">
        <v>68</v>
      </c>
      <c r="F122" s="45">
        <v>59304</v>
      </c>
    </row>
    <row r="123" spans="1:6" ht="22.5">
      <c r="A123" s="44" t="s">
        <v>37</v>
      </c>
      <c r="B123" s="6" t="s">
        <v>18</v>
      </c>
      <c r="C123" s="6">
        <v>56</v>
      </c>
      <c r="D123" s="6">
        <v>1007</v>
      </c>
      <c r="E123" s="45" t="s">
        <v>152</v>
      </c>
      <c r="F123" s="45">
        <v>56392</v>
      </c>
    </row>
    <row r="124" spans="1:6" ht="22.5">
      <c r="A124" s="44" t="s">
        <v>36</v>
      </c>
      <c r="B124" s="6" t="s">
        <v>34</v>
      </c>
      <c r="C124" s="6">
        <v>48</v>
      </c>
      <c r="D124" s="6">
        <v>1474</v>
      </c>
      <c r="E124" s="45" t="s">
        <v>150</v>
      </c>
      <c r="F124" s="45">
        <v>70752</v>
      </c>
    </row>
    <row r="125" spans="1:6" ht="22.5">
      <c r="A125" s="44" t="s">
        <v>23</v>
      </c>
      <c r="B125" s="6" t="s">
        <v>24</v>
      </c>
      <c r="C125" s="6">
        <v>89</v>
      </c>
      <c r="D125" s="6">
        <v>1050</v>
      </c>
      <c r="E125" s="45" t="s">
        <v>151</v>
      </c>
      <c r="F125" s="45">
        <v>93450</v>
      </c>
    </row>
    <row r="126" spans="1:6" ht="22.5">
      <c r="A126" s="44" t="s">
        <v>17</v>
      </c>
      <c r="B126" s="6" t="s">
        <v>32</v>
      </c>
      <c r="C126" s="6">
        <v>99</v>
      </c>
      <c r="D126" s="6">
        <v>1433</v>
      </c>
      <c r="E126" s="45" t="s">
        <v>151</v>
      </c>
      <c r="F126" s="45">
        <v>141867</v>
      </c>
    </row>
    <row r="127" spans="1:6" ht="22.5">
      <c r="A127" s="44" t="s">
        <v>17</v>
      </c>
      <c r="B127" s="6" t="s">
        <v>32</v>
      </c>
      <c r="C127" s="6">
        <v>39</v>
      </c>
      <c r="D127" s="6">
        <v>1060</v>
      </c>
      <c r="E127" s="45" t="s">
        <v>151</v>
      </c>
      <c r="F127" s="45">
        <v>41340</v>
      </c>
    </row>
    <row r="128" spans="1:6" ht="22.5">
      <c r="A128" s="44" t="s">
        <v>37</v>
      </c>
      <c r="B128" s="6" t="s">
        <v>27</v>
      </c>
      <c r="C128" s="6">
        <v>29</v>
      </c>
      <c r="D128" s="6">
        <v>1294</v>
      </c>
      <c r="E128" s="45" t="s">
        <v>152</v>
      </c>
      <c r="F128" s="45">
        <v>37526</v>
      </c>
    </row>
    <row r="129" spans="1:6" ht="22.5">
      <c r="A129" s="44" t="s">
        <v>23</v>
      </c>
      <c r="B129" s="6" t="s">
        <v>34</v>
      </c>
      <c r="C129" s="6">
        <v>30</v>
      </c>
      <c r="D129" s="6">
        <v>1499</v>
      </c>
      <c r="E129" s="45" t="s">
        <v>68</v>
      </c>
      <c r="F129" s="45">
        <v>44970</v>
      </c>
    </row>
    <row r="130" spans="1:6" ht="22.5">
      <c r="A130" s="44" t="s">
        <v>23</v>
      </c>
      <c r="B130" s="6" t="s">
        <v>24</v>
      </c>
      <c r="C130" s="6">
        <v>70</v>
      </c>
      <c r="D130" s="6">
        <v>1132</v>
      </c>
      <c r="E130" s="45" t="s">
        <v>152</v>
      </c>
      <c r="F130" s="45">
        <v>79240</v>
      </c>
    </row>
    <row r="131" spans="1:6" ht="22.5">
      <c r="A131" s="44" t="s">
        <v>17</v>
      </c>
      <c r="B131" s="6" t="s">
        <v>21</v>
      </c>
      <c r="C131" s="6">
        <v>1</v>
      </c>
      <c r="D131" s="6">
        <v>1173</v>
      </c>
      <c r="E131" s="45" t="s">
        <v>150</v>
      </c>
      <c r="F131" s="45">
        <v>1173</v>
      </c>
    </row>
    <row r="132" spans="1:6" ht="22.5">
      <c r="A132" s="44" t="s">
        <v>37</v>
      </c>
      <c r="B132" s="6" t="s">
        <v>24</v>
      </c>
      <c r="C132" s="6">
        <v>25</v>
      </c>
      <c r="D132" s="6">
        <v>1444</v>
      </c>
      <c r="E132" s="45" t="s">
        <v>68</v>
      </c>
      <c r="F132" s="45">
        <v>36100</v>
      </c>
    </row>
    <row r="133" spans="1:6" ht="22.5">
      <c r="A133" s="44" t="s">
        <v>17</v>
      </c>
      <c r="B133" s="6" t="s">
        <v>32</v>
      </c>
      <c r="C133" s="6">
        <v>38</v>
      </c>
      <c r="D133" s="6">
        <v>1073</v>
      </c>
      <c r="E133" s="45" t="s">
        <v>68</v>
      </c>
      <c r="F133" s="45">
        <v>40774</v>
      </c>
    </row>
    <row r="134" spans="1:6" ht="22.5">
      <c r="A134" s="44" t="s">
        <v>31</v>
      </c>
      <c r="B134" s="6" t="s">
        <v>34</v>
      </c>
      <c r="C134" s="6">
        <v>47</v>
      </c>
      <c r="D134" s="6">
        <v>1407</v>
      </c>
      <c r="E134" s="45" t="s">
        <v>151</v>
      </c>
      <c r="F134" s="45">
        <v>66129</v>
      </c>
    </row>
    <row r="135" spans="1:6" ht="22.5">
      <c r="A135" s="44" t="s">
        <v>26</v>
      </c>
      <c r="B135" s="6" t="s">
        <v>24</v>
      </c>
      <c r="C135" s="6">
        <v>80</v>
      </c>
      <c r="D135" s="6">
        <v>1324</v>
      </c>
      <c r="E135" s="45" t="s">
        <v>150</v>
      </c>
      <c r="F135" s="45">
        <v>105920</v>
      </c>
    </row>
    <row r="136" spans="1:6" ht="22.5">
      <c r="A136" s="44" t="s">
        <v>26</v>
      </c>
      <c r="B136" s="6" t="s">
        <v>24</v>
      </c>
      <c r="C136" s="6">
        <v>95</v>
      </c>
      <c r="D136" s="6">
        <v>1152</v>
      </c>
      <c r="E136" s="45" t="s">
        <v>151</v>
      </c>
      <c r="F136" s="45">
        <v>109440</v>
      </c>
    </row>
    <row r="137" spans="1:6" ht="22.5">
      <c r="A137" s="44" t="s">
        <v>36</v>
      </c>
      <c r="B137" s="6" t="s">
        <v>18</v>
      </c>
      <c r="C137" s="6">
        <v>75</v>
      </c>
      <c r="D137" s="6">
        <v>1383</v>
      </c>
      <c r="E137" s="45" t="s">
        <v>152</v>
      </c>
      <c r="F137" s="45">
        <v>103725</v>
      </c>
    </row>
    <row r="138" spans="1:6" ht="22.5">
      <c r="A138" s="44" t="s">
        <v>26</v>
      </c>
      <c r="B138" s="6" t="s">
        <v>21</v>
      </c>
      <c r="C138" s="6">
        <v>70</v>
      </c>
      <c r="D138" s="6">
        <v>1128</v>
      </c>
      <c r="E138" s="45" t="s">
        <v>151</v>
      </c>
      <c r="F138" s="45">
        <v>78960</v>
      </c>
    </row>
    <row r="139" spans="1:6" ht="22.5">
      <c r="A139" s="44" t="s">
        <v>31</v>
      </c>
      <c r="B139" s="6" t="s">
        <v>24</v>
      </c>
      <c r="C139" s="6">
        <v>59</v>
      </c>
      <c r="D139" s="6">
        <v>1154</v>
      </c>
      <c r="E139" s="45" t="s">
        <v>152</v>
      </c>
      <c r="F139" s="45">
        <v>68086</v>
      </c>
    </row>
    <row r="140" spans="1:6" ht="22.5">
      <c r="A140" s="44" t="s">
        <v>36</v>
      </c>
      <c r="B140" s="6" t="s">
        <v>27</v>
      </c>
      <c r="C140" s="6">
        <v>57</v>
      </c>
      <c r="D140" s="6">
        <v>1135</v>
      </c>
      <c r="E140" s="45" t="s">
        <v>68</v>
      </c>
      <c r="F140" s="45">
        <v>64695</v>
      </c>
    </row>
    <row r="141" spans="1:6" ht="22.5">
      <c r="A141" s="44" t="s">
        <v>37</v>
      </c>
      <c r="B141" s="6" t="s">
        <v>32</v>
      </c>
      <c r="C141" s="6">
        <v>6</v>
      </c>
      <c r="D141" s="6">
        <v>1370</v>
      </c>
      <c r="E141" s="45" t="s">
        <v>152</v>
      </c>
      <c r="F141" s="45">
        <v>8220</v>
      </c>
    </row>
    <row r="142" spans="1:6" ht="22.5">
      <c r="A142" s="44" t="s">
        <v>37</v>
      </c>
      <c r="B142" s="6" t="s">
        <v>34</v>
      </c>
      <c r="C142" s="6">
        <v>65</v>
      </c>
      <c r="D142" s="6">
        <v>1045</v>
      </c>
      <c r="E142" s="45" t="s">
        <v>150</v>
      </c>
      <c r="F142" s="45">
        <v>67925</v>
      </c>
    </row>
    <row r="143" spans="1:6" ht="22.5">
      <c r="A143" s="44" t="s">
        <v>36</v>
      </c>
      <c r="B143" s="6" t="s">
        <v>32</v>
      </c>
      <c r="C143" s="6">
        <v>81</v>
      </c>
      <c r="D143" s="6">
        <v>1350</v>
      </c>
      <c r="E143" s="45" t="s">
        <v>68</v>
      </c>
      <c r="F143" s="45">
        <v>109350</v>
      </c>
    </row>
    <row r="144" spans="1:6" ht="22.5">
      <c r="A144" s="44" t="s">
        <v>23</v>
      </c>
      <c r="B144" s="6" t="s">
        <v>18</v>
      </c>
      <c r="C144" s="6">
        <v>40</v>
      </c>
      <c r="D144" s="6">
        <v>1322</v>
      </c>
      <c r="E144" s="45" t="s">
        <v>152</v>
      </c>
      <c r="F144" s="45">
        <v>52880</v>
      </c>
    </row>
    <row r="145" spans="1:6" ht="22.5">
      <c r="A145" s="44" t="s">
        <v>23</v>
      </c>
      <c r="B145" s="6" t="s">
        <v>27</v>
      </c>
      <c r="C145" s="6">
        <v>63</v>
      </c>
      <c r="D145" s="6">
        <v>1272</v>
      </c>
      <c r="E145" s="45" t="s">
        <v>150</v>
      </c>
      <c r="F145" s="45">
        <v>80136</v>
      </c>
    </row>
    <row r="146" spans="1:6" ht="22.5">
      <c r="A146" s="44" t="s">
        <v>37</v>
      </c>
      <c r="B146" s="6" t="s">
        <v>18</v>
      </c>
      <c r="C146" s="6">
        <v>73</v>
      </c>
      <c r="D146" s="6">
        <v>1185</v>
      </c>
      <c r="E146" s="45" t="s">
        <v>151</v>
      </c>
      <c r="F146" s="45">
        <v>86505</v>
      </c>
    </row>
    <row r="147" spans="1:6" ht="22.5">
      <c r="A147" s="44" t="s">
        <v>26</v>
      </c>
      <c r="B147" s="6" t="s">
        <v>19</v>
      </c>
      <c r="C147" s="6">
        <v>39</v>
      </c>
      <c r="D147" s="6">
        <v>1346</v>
      </c>
      <c r="E147" s="45" t="s">
        <v>68</v>
      </c>
      <c r="F147" s="45">
        <v>52494</v>
      </c>
    </row>
    <row r="148" spans="1:6" ht="22.5">
      <c r="A148" s="44" t="s">
        <v>31</v>
      </c>
      <c r="B148" s="6" t="s">
        <v>27</v>
      </c>
      <c r="C148" s="6">
        <v>87</v>
      </c>
      <c r="D148" s="6">
        <v>1121</v>
      </c>
      <c r="E148" s="45" t="s">
        <v>151</v>
      </c>
      <c r="F148" s="45">
        <v>97527</v>
      </c>
    </row>
    <row r="149" spans="1:6" ht="22.5">
      <c r="A149" s="44" t="s">
        <v>36</v>
      </c>
      <c r="B149" s="6" t="s">
        <v>24</v>
      </c>
      <c r="C149" s="6">
        <v>7</v>
      </c>
      <c r="D149" s="6">
        <v>1428</v>
      </c>
      <c r="E149" s="45" t="s">
        <v>150</v>
      </c>
      <c r="F149" s="45">
        <v>9996</v>
      </c>
    </row>
    <row r="150" spans="1:6" ht="22.5">
      <c r="A150" s="44" t="s">
        <v>36</v>
      </c>
      <c r="B150" s="6" t="s">
        <v>19</v>
      </c>
      <c r="C150" s="6">
        <v>19</v>
      </c>
      <c r="D150" s="6">
        <v>1192</v>
      </c>
      <c r="E150" s="45" t="s">
        <v>152</v>
      </c>
      <c r="F150" s="45">
        <v>22648</v>
      </c>
    </row>
    <row r="151" spans="1:6" ht="22.5">
      <c r="A151" s="44" t="s">
        <v>26</v>
      </c>
      <c r="B151" s="6" t="s">
        <v>27</v>
      </c>
      <c r="C151" s="6">
        <v>100</v>
      </c>
      <c r="D151" s="6">
        <v>1320</v>
      </c>
      <c r="E151" s="45" t="s">
        <v>68</v>
      </c>
      <c r="F151" s="45">
        <v>132000</v>
      </c>
    </row>
    <row r="152" spans="1:6" ht="22.5">
      <c r="A152" s="44" t="s">
        <v>17</v>
      </c>
      <c r="B152" s="6" t="s">
        <v>32</v>
      </c>
      <c r="C152" s="6">
        <v>38</v>
      </c>
      <c r="D152" s="6">
        <v>1191</v>
      </c>
      <c r="E152" s="45" t="s">
        <v>150</v>
      </c>
      <c r="F152" s="45">
        <v>45258</v>
      </c>
    </row>
    <row r="153" spans="1:6" ht="22.5">
      <c r="A153" s="44" t="s">
        <v>26</v>
      </c>
      <c r="B153" s="6" t="s">
        <v>32</v>
      </c>
      <c r="C153" s="6">
        <v>61</v>
      </c>
      <c r="D153" s="6">
        <v>1468</v>
      </c>
      <c r="E153" s="45" t="s">
        <v>150</v>
      </c>
      <c r="F153" s="45">
        <v>89548</v>
      </c>
    </row>
    <row r="154" spans="1:6" ht="22.5">
      <c r="A154" s="44" t="s">
        <v>23</v>
      </c>
      <c r="B154" s="6" t="s">
        <v>27</v>
      </c>
      <c r="C154" s="6">
        <v>64</v>
      </c>
      <c r="D154" s="6">
        <v>1159</v>
      </c>
      <c r="E154" s="45" t="s">
        <v>68</v>
      </c>
      <c r="F154" s="45">
        <v>74176</v>
      </c>
    </row>
    <row r="155" spans="1:6" ht="22.5">
      <c r="A155" s="44" t="s">
        <v>37</v>
      </c>
      <c r="B155" s="6" t="s">
        <v>34</v>
      </c>
      <c r="C155" s="6">
        <v>15</v>
      </c>
      <c r="D155" s="6">
        <v>1297</v>
      </c>
      <c r="E155" s="45" t="s">
        <v>151</v>
      </c>
      <c r="F155" s="45">
        <v>19455</v>
      </c>
    </row>
    <row r="156" spans="1:6" ht="22.5">
      <c r="A156" s="44" t="s">
        <v>23</v>
      </c>
      <c r="B156" s="6" t="s">
        <v>32</v>
      </c>
      <c r="C156" s="6">
        <v>97</v>
      </c>
      <c r="D156" s="6">
        <v>1490</v>
      </c>
      <c r="E156" s="45" t="s">
        <v>150</v>
      </c>
      <c r="F156" s="45">
        <v>144530</v>
      </c>
    </row>
    <row r="157" spans="1:6" ht="22.5">
      <c r="A157" s="44" t="s">
        <v>31</v>
      </c>
      <c r="B157" s="6" t="s">
        <v>32</v>
      </c>
      <c r="C157" s="6">
        <v>26</v>
      </c>
      <c r="D157" s="6">
        <v>1371</v>
      </c>
      <c r="E157" s="45" t="s">
        <v>150</v>
      </c>
      <c r="F157" s="45">
        <v>35646</v>
      </c>
    </row>
    <row r="158" spans="1:6" ht="22.5">
      <c r="A158" s="44" t="s">
        <v>26</v>
      </c>
      <c r="B158" s="6" t="s">
        <v>24</v>
      </c>
      <c r="C158" s="6">
        <v>70</v>
      </c>
      <c r="D158" s="6">
        <v>1050</v>
      </c>
      <c r="E158" s="45" t="s">
        <v>68</v>
      </c>
      <c r="F158" s="45">
        <v>73500</v>
      </c>
    </row>
    <row r="159" spans="1:6" ht="22.5">
      <c r="A159" s="44" t="s">
        <v>31</v>
      </c>
      <c r="B159" s="6" t="s">
        <v>34</v>
      </c>
      <c r="C159" s="6">
        <v>42</v>
      </c>
      <c r="D159" s="6">
        <v>1205</v>
      </c>
      <c r="E159" s="45" t="s">
        <v>68</v>
      </c>
      <c r="F159" s="45">
        <v>50610</v>
      </c>
    </row>
    <row r="160" spans="1:6" ht="22.5">
      <c r="A160" s="44" t="s">
        <v>23</v>
      </c>
      <c r="B160" s="6" t="s">
        <v>24</v>
      </c>
      <c r="C160" s="6">
        <v>80</v>
      </c>
      <c r="D160" s="6">
        <v>1251</v>
      </c>
      <c r="E160" s="45" t="s">
        <v>152</v>
      </c>
      <c r="F160" s="45">
        <v>100080</v>
      </c>
    </row>
    <row r="161" spans="1:6" ht="22.5">
      <c r="A161" s="44" t="s">
        <v>31</v>
      </c>
      <c r="B161" s="6" t="s">
        <v>19</v>
      </c>
      <c r="C161" s="6">
        <v>2</v>
      </c>
      <c r="D161" s="6">
        <v>1373</v>
      </c>
      <c r="E161" s="45" t="s">
        <v>68</v>
      </c>
      <c r="F161" s="45">
        <v>2746</v>
      </c>
    </row>
    <row r="162" spans="1:6" ht="22.5">
      <c r="A162" s="44" t="s">
        <v>36</v>
      </c>
      <c r="B162" s="6" t="s">
        <v>18</v>
      </c>
      <c r="C162" s="6">
        <v>80</v>
      </c>
      <c r="D162" s="6">
        <v>1445</v>
      </c>
      <c r="E162" s="45" t="s">
        <v>150</v>
      </c>
      <c r="F162" s="45">
        <v>115600</v>
      </c>
    </row>
    <row r="163" spans="1:6" ht="22.5">
      <c r="A163" s="44" t="s">
        <v>37</v>
      </c>
      <c r="B163" s="6" t="s">
        <v>27</v>
      </c>
      <c r="C163" s="6">
        <v>73</v>
      </c>
      <c r="D163" s="6">
        <v>1237</v>
      </c>
      <c r="E163" s="45" t="s">
        <v>152</v>
      </c>
      <c r="F163" s="45">
        <v>90301</v>
      </c>
    </row>
    <row r="164" spans="1:6" ht="22.5">
      <c r="A164" s="44" t="s">
        <v>26</v>
      </c>
      <c r="B164" s="6" t="s">
        <v>18</v>
      </c>
      <c r="C164" s="6">
        <v>22</v>
      </c>
      <c r="D164" s="6">
        <v>1369</v>
      </c>
      <c r="E164" s="45" t="s">
        <v>151</v>
      </c>
      <c r="F164" s="45">
        <v>30118</v>
      </c>
    </row>
    <row r="165" spans="1:6" ht="22.5">
      <c r="A165" s="44" t="s">
        <v>23</v>
      </c>
      <c r="B165" s="6" t="s">
        <v>19</v>
      </c>
      <c r="C165" s="6">
        <v>52</v>
      </c>
      <c r="D165" s="6">
        <v>1366</v>
      </c>
      <c r="E165" s="45" t="s">
        <v>150</v>
      </c>
      <c r="F165" s="45">
        <v>71032</v>
      </c>
    </row>
    <row r="166" spans="1:6" ht="22.5">
      <c r="A166" s="44" t="s">
        <v>17</v>
      </c>
      <c r="B166" s="6" t="s">
        <v>32</v>
      </c>
      <c r="C166" s="6">
        <v>83</v>
      </c>
      <c r="D166" s="6">
        <v>1372</v>
      </c>
      <c r="E166" s="45" t="s">
        <v>152</v>
      </c>
      <c r="F166" s="45">
        <v>113876</v>
      </c>
    </row>
    <row r="167" spans="1:6" ht="22.5">
      <c r="A167" s="44" t="s">
        <v>23</v>
      </c>
      <c r="B167" s="6" t="s">
        <v>21</v>
      </c>
      <c r="C167" s="6">
        <v>17</v>
      </c>
      <c r="D167" s="6">
        <v>1312</v>
      </c>
      <c r="E167" s="45" t="s">
        <v>151</v>
      </c>
      <c r="F167" s="45">
        <v>22304</v>
      </c>
    </row>
    <row r="168" spans="1:6" ht="22.5">
      <c r="A168" s="44" t="s">
        <v>17</v>
      </c>
      <c r="B168" s="6" t="s">
        <v>19</v>
      </c>
      <c r="C168" s="6">
        <v>41</v>
      </c>
      <c r="D168" s="6">
        <v>1192</v>
      </c>
      <c r="E168" s="45" t="s">
        <v>150</v>
      </c>
      <c r="F168" s="45">
        <v>48872</v>
      </c>
    </row>
    <row r="169" spans="1:6" ht="22.5">
      <c r="A169" s="44" t="s">
        <v>36</v>
      </c>
      <c r="B169" s="6" t="s">
        <v>21</v>
      </c>
      <c r="C169" s="6">
        <v>98</v>
      </c>
      <c r="D169" s="6">
        <v>1496</v>
      </c>
      <c r="E169" s="45" t="s">
        <v>68</v>
      </c>
      <c r="F169" s="45">
        <v>146608</v>
      </c>
    </row>
    <row r="170" spans="1:6" ht="22.5">
      <c r="A170" s="44" t="s">
        <v>37</v>
      </c>
      <c r="B170" s="6" t="s">
        <v>19</v>
      </c>
      <c r="C170" s="6">
        <v>7</v>
      </c>
      <c r="D170" s="6">
        <v>1055</v>
      </c>
      <c r="E170" s="45" t="s">
        <v>151</v>
      </c>
      <c r="F170" s="45">
        <v>7385</v>
      </c>
    </row>
    <row r="171" spans="1:6" ht="22.5">
      <c r="A171" s="44" t="s">
        <v>37</v>
      </c>
      <c r="B171" s="6" t="s">
        <v>24</v>
      </c>
      <c r="C171" s="6">
        <v>25</v>
      </c>
      <c r="D171" s="6">
        <v>1038</v>
      </c>
      <c r="E171" s="45" t="s">
        <v>68</v>
      </c>
      <c r="F171" s="45">
        <v>25950</v>
      </c>
    </row>
    <row r="172" spans="1:6" ht="22.5">
      <c r="A172" s="44" t="s">
        <v>36</v>
      </c>
      <c r="B172" s="6" t="s">
        <v>24</v>
      </c>
      <c r="C172" s="6">
        <v>55</v>
      </c>
      <c r="D172" s="6">
        <v>1433</v>
      </c>
      <c r="E172" s="45" t="s">
        <v>152</v>
      </c>
      <c r="F172" s="45">
        <v>78815</v>
      </c>
    </row>
    <row r="173" spans="1:6" ht="22.5">
      <c r="A173" s="44" t="s">
        <v>31</v>
      </c>
      <c r="B173" s="6" t="s">
        <v>21</v>
      </c>
      <c r="C173" s="6">
        <v>92</v>
      </c>
      <c r="D173" s="6">
        <v>1212</v>
      </c>
      <c r="E173" s="45" t="s">
        <v>68</v>
      </c>
      <c r="F173" s="45">
        <v>111504</v>
      </c>
    </row>
    <row r="174" spans="1:6" ht="22.5">
      <c r="A174" s="44" t="s">
        <v>17</v>
      </c>
      <c r="B174" s="6" t="s">
        <v>27</v>
      </c>
      <c r="C174" s="6">
        <v>44</v>
      </c>
      <c r="D174" s="6">
        <v>1311</v>
      </c>
      <c r="E174" s="45" t="s">
        <v>152</v>
      </c>
      <c r="F174" s="45">
        <v>57684</v>
      </c>
    </row>
    <row r="175" spans="1:6" ht="22.5">
      <c r="A175" s="44" t="s">
        <v>36</v>
      </c>
      <c r="B175" s="6" t="s">
        <v>18</v>
      </c>
      <c r="C175" s="6">
        <v>11</v>
      </c>
      <c r="D175" s="6">
        <v>1362</v>
      </c>
      <c r="E175" s="45" t="s">
        <v>152</v>
      </c>
      <c r="F175" s="45">
        <v>14982</v>
      </c>
    </row>
    <row r="176" spans="1:6" ht="22.5">
      <c r="A176" s="44" t="s">
        <v>31</v>
      </c>
      <c r="B176" s="6" t="s">
        <v>19</v>
      </c>
      <c r="C176" s="6">
        <v>91</v>
      </c>
      <c r="D176" s="6">
        <v>1324</v>
      </c>
      <c r="E176" s="45" t="s">
        <v>150</v>
      </c>
      <c r="F176" s="45">
        <v>120484</v>
      </c>
    </row>
    <row r="177" spans="1:6" ht="22.5">
      <c r="A177" s="44" t="s">
        <v>31</v>
      </c>
      <c r="B177" s="6" t="s">
        <v>32</v>
      </c>
      <c r="C177" s="6">
        <v>24</v>
      </c>
      <c r="D177" s="6">
        <v>1328</v>
      </c>
      <c r="E177" s="45" t="s">
        <v>151</v>
      </c>
      <c r="F177" s="45">
        <v>31872</v>
      </c>
    </row>
    <row r="178" spans="1:6" ht="22.5">
      <c r="A178" s="44" t="s">
        <v>17</v>
      </c>
      <c r="B178" s="6" t="s">
        <v>19</v>
      </c>
      <c r="C178" s="6">
        <v>4</v>
      </c>
      <c r="D178" s="6">
        <v>1425</v>
      </c>
      <c r="E178" s="45" t="s">
        <v>150</v>
      </c>
      <c r="F178" s="45">
        <v>5700</v>
      </c>
    </row>
    <row r="179" spans="1:6" ht="22.5">
      <c r="A179" s="44" t="s">
        <v>31</v>
      </c>
      <c r="B179" s="6" t="s">
        <v>32</v>
      </c>
      <c r="C179" s="6">
        <v>81</v>
      </c>
      <c r="D179" s="6">
        <v>1422</v>
      </c>
      <c r="E179" s="45" t="s">
        <v>68</v>
      </c>
      <c r="F179" s="45">
        <v>115182</v>
      </c>
    </row>
    <row r="180" spans="1:6" ht="22.5">
      <c r="A180" s="44" t="s">
        <v>31</v>
      </c>
      <c r="B180" s="6" t="s">
        <v>21</v>
      </c>
      <c r="C180" s="6">
        <v>15</v>
      </c>
      <c r="D180" s="6">
        <v>1022</v>
      </c>
      <c r="E180" s="45" t="s">
        <v>151</v>
      </c>
      <c r="F180" s="45">
        <v>15330</v>
      </c>
    </row>
    <row r="181" spans="1:6" ht="22.5">
      <c r="A181" s="44" t="s">
        <v>37</v>
      </c>
      <c r="B181" s="6" t="s">
        <v>21</v>
      </c>
      <c r="C181" s="6">
        <v>12</v>
      </c>
      <c r="D181" s="6">
        <v>1376</v>
      </c>
      <c r="E181" s="45" t="s">
        <v>68</v>
      </c>
      <c r="F181" s="45">
        <v>16512</v>
      </c>
    </row>
    <row r="182" spans="1:6" ht="22.5">
      <c r="A182" s="44" t="s">
        <v>23</v>
      </c>
      <c r="B182" s="6" t="s">
        <v>18</v>
      </c>
      <c r="C182" s="6">
        <v>25</v>
      </c>
      <c r="D182" s="6">
        <v>1110</v>
      </c>
      <c r="E182" s="45" t="s">
        <v>150</v>
      </c>
      <c r="F182" s="45">
        <v>27750</v>
      </c>
    </row>
    <row r="183" spans="1:6" ht="22.5">
      <c r="A183" s="44" t="s">
        <v>26</v>
      </c>
      <c r="B183" s="6" t="s">
        <v>24</v>
      </c>
      <c r="C183" s="6">
        <v>62</v>
      </c>
      <c r="D183" s="6">
        <v>1200</v>
      </c>
      <c r="E183" s="45" t="s">
        <v>150</v>
      </c>
      <c r="F183" s="45">
        <v>74400</v>
      </c>
    </row>
    <row r="184" spans="1:6" ht="22.5">
      <c r="A184" s="44" t="s">
        <v>26</v>
      </c>
      <c r="B184" s="6" t="s">
        <v>32</v>
      </c>
      <c r="C184" s="6">
        <v>2</v>
      </c>
      <c r="D184" s="6">
        <v>1431</v>
      </c>
      <c r="E184" s="45" t="s">
        <v>151</v>
      </c>
      <c r="F184" s="45">
        <v>2862</v>
      </c>
    </row>
    <row r="185" spans="1:6" ht="22.5">
      <c r="A185" s="44" t="s">
        <v>36</v>
      </c>
      <c r="B185" s="6" t="s">
        <v>18</v>
      </c>
      <c r="C185" s="6">
        <v>96</v>
      </c>
      <c r="D185" s="6">
        <v>1032</v>
      </c>
      <c r="E185" s="45" t="s">
        <v>68</v>
      </c>
      <c r="F185" s="45">
        <v>99072</v>
      </c>
    </row>
    <row r="186" spans="1:6" ht="22.5">
      <c r="A186" s="44" t="s">
        <v>23</v>
      </c>
      <c r="B186" s="6" t="s">
        <v>19</v>
      </c>
      <c r="C186" s="6">
        <v>39</v>
      </c>
      <c r="D186" s="6">
        <v>1397</v>
      </c>
      <c r="E186" s="45" t="s">
        <v>68</v>
      </c>
      <c r="F186" s="45">
        <v>54483</v>
      </c>
    </row>
    <row r="187" spans="1:6" ht="22.5">
      <c r="A187" s="44" t="s">
        <v>37</v>
      </c>
      <c r="B187" s="6" t="s">
        <v>24</v>
      </c>
      <c r="C187" s="6">
        <v>99</v>
      </c>
      <c r="D187" s="6">
        <v>1381</v>
      </c>
      <c r="E187" s="45" t="s">
        <v>150</v>
      </c>
      <c r="F187" s="45">
        <v>136719</v>
      </c>
    </row>
    <row r="188" spans="1:6" ht="22.5">
      <c r="A188" s="44" t="s">
        <v>26</v>
      </c>
      <c r="B188" s="6" t="s">
        <v>27</v>
      </c>
      <c r="C188" s="6">
        <v>81</v>
      </c>
      <c r="D188" s="6">
        <v>1024</v>
      </c>
      <c r="E188" s="45" t="s">
        <v>151</v>
      </c>
      <c r="F188" s="45">
        <v>82944</v>
      </c>
    </row>
    <row r="189" spans="1:6" ht="22.5">
      <c r="A189" s="44" t="s">
        <v>17</v>
      </c>
      <c r="B189" s="6" t="s">
        <v>21</v>
      </c>
      <c r="C189" s="6">
        <v>57</v>
      </c>
      <c r="D189" s="6">
        <v>1200</v>
      </c>
      <c r="E189" s="45" t="s">
        <v>150</v>
      </c>
      <c r="F189" s="45">
        <v>68400</v>
      </c>
    </row>
    <row r="190" spans="1:6" ht="22.5">
      <c r="A190" s="44" t="s">
        <v>36</v>
      </c>
      <c r="B190" s="6" t="s">
        <v>34</v>
      </c>
      <c r="C190" s="6">
        <v>87</v>
      </c>
      <c r="D190" s="6">
        <v>1042</v>
      </c>
      <c r="E190" s="45" t="s">
        <v>151</v>
      </c>
      <c r="F190" s="45">
        <v>90654</v>
      </c>
    </row>
    <row r="191" spans="1:6" ht="22.5">
      <c r="A191" s="44" t="s">
        <v>36</v>
      </c>
      <c r="B191" s="6" t="s">
        <v>24</v>
      </c>
      <c r="C191" s="6">
        <v>81</v>
      </c>
      <c r="D191" s="6">
        <v>1183</v>
      </c>
      <c r="E191" s="45" t="s">
        <v>68</v>
      </c>
      <c r="F191" s="45">
        <v>95823</v>
      </c>
    </row>
    <row r="192" spans="1:6" ht="22.5">
      <c r="A192" s="44" t="s">
        <v>37</v>
      </c>
      <c r="B192" s="6" t="s">
        <v>34</v>
      </c>
      <c r="C192" s="6">
        <v>59</v>
      </c>
      <c r="D192" s="6">
        <v>1180</v>
      </c>
      <c r="E192" s="45" t="s">
        <v>150</v>
      </c>
      <c r="F192" s="45">
        <v>69620</v>
      </c>
    </row>
    <row r="193" spans="1:6" ht="22.5">
      <c r="A193" s="44" t="s">
        <v>17</v>
      </c>
      <c r="B193" s="6" t="s">
        <v>19</v>
      </c>
      <c r="C193" s="6">
        <v>8</v>
      </c>
      <c r="D193" s="6">
        <v>1365</v>
      </c>
      <c r="E193" s="45" t="s">
        <v>150</v>
      </c>
      <c r="F193" s="45">
        <v>10920</v>
      </c>
    </row>
    <row r="194" spans="1:6" ht="22.5">
      <c r="A194" s="44" t="s">
        <v>17</v>
      </c>
      <c r="B194" s="6" t="s">
        <v>34</v>
      </c>
      <c r="C194" s="6">
        <v>23</v>
      </c>
      <c r="D194" s="6">
        <v>1035</v>
      </c>
      <c r="E194" s="45" t="s">
        <v>68</v>
      </c>
      <c r="F194" s="45">
        <v>23805</v>
      </c>
    </row>
    <row r="195" spans="1:6" ht="22.5">
      <c r="A195" s="44" t="s">
        <v>36</v>
      </c>
      <c r="B195" s="6" t="s">
        <v>27</v>
      </c>
      <c r="C195" s="6">
        <v>88</v>
      </c>
      <c r="D195" s="6">
        <v>1021</v>
      </c>
      <c r="E195" s="45" t="s">
        <v>152</v>
      </c>
      <c r="F195" s="45">
        <v>89848</v>
      </c>
    </row>
    <row r="196" spans="1:6" ht="22.5">
      <c r="A196" s="44" t="s">
        <v>17</v>
      </c>
      <c r="B196" s="6" t="s">
        <v>27</v>
      </c>
      <c r="C196" s="6">
        <v>57</v>
      </c>
      <c r="D196" s="6">
        <v>1053</v>
      </c>
      <c r="E196" s="45" t="s">
        <v>68</v>
      </c>
      <c r="F196" s="45">
        <v>60021</v>
      </c>
    </row>
    <row r="197" spans="1:6" ht="22.5">
      <c r="A197" s="44" t="s">
        <v>17</v>
      </c>
      <c r="B197" s="6" t="s">
        <v>21</v>
      </c>
      <c r="C197" s="6">
        <v>6</v>
      </c>
      <c r="D197" s="6">
        <v>1254</v>
      </c>
      <c r="E197" s="45" t="s">
        <v>150</v>
      </c>
      <c r="F197" s="45">
        <v>7524</v>
      </c>
    </row>
    <row r="198" spans="1:6" ht="22.5">
      <c r="A198" s="44" t="s">
        <v>36</v>
      </c>
      <c r="B198" s="6" t="s">
        <v>27</v>
      </c>
      <c r="C198" s="6">
        <v>80</v>
      </c>
      <c r="D198" s="6">
        <v>1459</v>
      </c>
      <c r="E198" s="45" t="s">
        <v>152</v>
      </c>
      <c r="F198" s="45">
        <v>116720</v>
      </c>
    </row>
    <row r="199" spans="1:6" ht="22.5">
      <c r="A199" s="44" t="s">
        <v>36</v>
      </c>
      <c r="B199" s="6" t="s">
        <v>19</v>
      </c>
      <c r="C199" s="6">
        <v>74</v>
      </c>
      <c r="D199" s="6">
        <v>1459</v>
      </c>
      <c r="E199" s="45" t="s">
        <v>68</v>
      </c>
      <c r="F199" s="45">
        <v>107966</v>
      </c>
    </row>
    <row r="200" spans="1:6" ht="22.5">
      <c r="A200" s="44" t="s">
        <v>37</v>
      </c>
      <c r="B200" s="6" t="s">
        <v>18</v>
      </c>
      <c r="C200" s="6">
        <v>35</v>
      </c>
      <c r="D200" s="6">
        <v>1142</v>
      </c>
      <c r="E200" s="45" t="s">
        <v>68</v>
      </c>
      <c r="F200" s="45">
        <v>39970</v>
      </c>
    </row>
    <row r="201" spans="1:6" ht="22.5">
      <c r="A201" s="44" t="s">
        <v>23</v>
      </c>
      <c r="B201" s="6" t="s">
        <v>27</v>
      </c>
      <c r="C201" s="6">
        <v>26</v>
      </c>
      <c r="D201" s="6">
        <v>1500</v>
      </c>
      <c r="E201" s="45" t="s">
        <v>152</v>
      </c>
      <c r="F201" s="45">
        <v>39000</v>
      </c>
    </row>
    <row r="202" spans="1:6" ht="22.5">
      <c r="A202" s="44" t="s">
        <v>26</v>
      </c>
      <c r="B202" s="6" t="s">
        <v>18</v>
      </c>
      <c r="C202" s="6">
        <v>12</v>
      </c>
      <c r="D202" s="6">
        <v>1266</v>
      </c>
      <c r="E202" s="45" t="s">
        <v>150</v>
      </c>
      <c r="F202" s="45">
        <v>15192</v>
      </c>
    </row>
    <row r="203" spans="1:6" ht="22.5">
      <c r="A203" s="44" t="s">
        <v>26</v>
      </c>
      <c r="B203" s="6" t="s">
        <v>21</v>
      </c>
      <c r="C203" s="6">
        <v>5</v>
      </c>
      <c r="D203" s="6">
        <v>1043</v>
      </c>
      <c r="E203" s="45" t="s">
        <v>68</v>
      </c>
      <c r="F203" s="45">
        <v>5215</v>
      </c>
    </row>
    <row r="204" spans="1:6" ht="22.5">
      <c r="A204" s="44" t="s">
        <v>31</v>
      </c>
      <c r="B204" s="6" t="s">
        <v>19</v>
      </c>
      <c r="C204" s="6">
        <v>19</v>
      </c>
      <c r="D204" s="6">
        <v>1001</v>
      </c>
      <c r="E204" s="45" t="s">
        <v>150</v>
      </c>
      <c r="F204" s="45">
        <v>19019</v>
      </c>
    </row>
    <row r="205" spans="1:6" ht="22.5">
      <c r="A205" s="44" t="s">
        <v>37</v>
      </c>
      <c r="B205" s="6" t="s">
        <v>34</v>
      </c>
      <c r="C205" s="6">
        <v>100</v>
      </c>
      <c r="D205" s="6">
        <v>1181</v>
      </c>
      <c r="E205" s="45" t="s">
        <v>151</v>
      </c>
      <c r="F205" s="45">
        <v>118100</v>
      </c>
    </row>
    <row r="206" spans="1:6" ht="22.5">
      <c r="A206" s="44" t="s">
        <v>17</v>
      </c>
      <c r="B206" s="6" t="s">
        <v>24</v>
      </c>
      <c r="C206" s="6">
        <v>74</v>
      </c>
      <c r="D206" s="6">
        <v>1109</v>
      </c>
      <c r="E206" s="45" t="s">
        <v>151</v>
      </c>
      <c r="F206" s="45">
        <v>82066</v>
      </c>
    </row>
    <row r="207" spans="1:6" ht="22.5">
      <c r="A207" s="44" t="s">
        <v>26</v>
      </c>
      <c r="B207" s="6" t="s">
        <v>27</v>
      </c>
      <c r="C207" s="6">
        <v>39</v>
      </c>
      <c r="D207" s="6">
        <v>1178</v>
      </c>
      <c r="E207" s="45" t="s">
        <v>150</v>
      </c>
      <c r="F207" s="45">
        <v>45942</v>
      </c>
    </row>
    <row r="208" spans="1:6" ht="22.5">
      <c r="A208" s="44" t="s">
        <v>36</v>
      </c>
      <c r="B208" s="6" t="s">
        <v>27</v>
      </c>
      <c r="C208" s="6">
        <v>9</v>
      </c>
      <c r="D208" s="6">
        <v>1117</v>
      </c>
      <c r="E208" s="45" t="s">
        <v>151</v>
      </c>
      <c r="F208" s="45">
        <v>10053</v>
      </c>
    </row>
    <row r="209" spans="1:6" ht="22.5">
      <c r="A209" s="44" t="s">
        <v>23</v>
      </c>
      <c r="B209" s="6" t="s">
        <v>19</v>
      </c>
      <c r="C209" s="6">
        <v>5</v>
      </c>
      <c r="D209" s="6">
        <v>1389</v>
      </c>
      <c r="E209" s="45" t="s">
        <v>68</v>
      </c>
      <c r="F209" s="45">
        <v>6945</v>
      </c>
    </row>
    <row r="210" spans="1:6" ht="22.5">
      <c r="A210" s="44" t="s">
        <v>37</v>
      </c>
      <c r="B210" s="6" t="s">
        <v>34</v>
      </c>
      <c r="C210" s="6">
        <v>35</v>
      </c>
      <c r="D210" s="6">
        <v>1031</v>
      </c>
      <c r="E210" s="45" t="s">
        <v>68</v>
      </c>
      <c r="F210" s="45">
        <v>36085</v>
      </c>
    </row>
    <row r="211" spans="1:6" ht="22.5">
      <c r="A211" s="44" t="s">
        <v>23</v>
      </c>
      <c r="B211" s="6" t="s">
        <v>18</v>
      </c>
      <c r="C211" s="6">
        <v>89</v>
      </c>
      <c r="D211" s="6">
        <v>1064</v>
      </c>
      <c r="E211" s="45" t="s">
        <v>152</v>
      </c>
      <c r="F211" s="45">
        <v>94696</v>
      </c>
    </row>
    <row r="212" spans="1:6" ht="22.5">
      <c r="A212" s="44" t="s">
        <v>23</v>
      </c>
      <c r="B212" s="6" t="s">
        <v>21</v>
      </c>
      <c r="C212" s="6">
        <v>79</v>
      </c>
      <c r="D212" s="6">
        <v>1354</v>
      </c>
      <c r="E212" s="45" t="s">
        <v>150</v>
      </c>
      <c r="F212" s="45">
        <v>106966</v>
      </c>
    </row>
    <row r="213" spans="1:6" ht="22.5">
      <c r="A213" s="44" t="s">
        <v>37</v>
      </c>
      <c r="B213" s="6" t="s">
        <v>21</v>
      </c>
      <c r="C213" s="6">
        <v>58</v>
      </c>
      <c r="D213" s="6">
        <v>1474</v>
      </c>
      <c r="E213" s="45" t="s">
        <v>150</v>
      </c>
      <c r="F213" s="45">
        <v>85492</v>
      </c>
    </row>
    <row r="214" spans="1:6" ht="22.5">
      <c r="A214" s="44" t="s">
        <v>31</v>
      </c>
      <c r="B214" s="6" t="s">
        <v>34</v>
      </c>
      <c r="C214" s="6">
        <v>91</v>
      </c>
      <c r="D214" s="6">
        <v>1297</v>
      </c>
      <c r="E214" s="45" t="s">
        <v>152</v>
      </c>
      <c r="F214" s="45">
        <v>118027</v>
      </c>
    </row>
    <row r="215" spans="1:6" ht="22.5">
      <c r="A215" s="44" t="s">
        <v>26</v>
      </c>
      <c r="B215" s="6" t="s">
        <v>27</v>
      </c>
      <c r="C215" s="6">
        <v>23</v>
      </c>
      <c r="D215" s="6">
        <v>1309</v>
      </c>
      <c r="E215" s="45" t="s">
        <v>151</v>
      </c>
      <c r="F215" s="45">
        <v>30107</v>
      </c>
    </row>
    <row r="216" spans="1:6" ht="22.5">
      <c r="A216" s="44" t="s">
        <v>37</v>
      </c>
      <c r="B216" s="6" t="s">
        <v>27</v>
      </c>
      <c r="C216" s="6">
        <v>59</v>
      </c>
      <c r="D216" s="6">
        <v>1165</v>
      </c>
      <c r="E216" s="45" t="s">
        <v>150</v>
      </c>
      <c r="F216" s="45">
        <v>68735</v>
      </c>
    </row>
    <row r="217" spans="1:6" ht="22.5">
      <c r="A217" s="44" t="s">
        <v>36</v>
      </c>
      <c r="B217" s="6" t="s">
        <v>27</v>
      </c>
      <c r="C217" s="6">
        <v>40</v>
      </c>
      <c r="D217" s="6">
        <v>1302</v>
      </c>
      <c r="E217" s="45" t="s">
        <v>151</v>
      </c>
      <c r="F217" s="45">
        <v>52080</v>
      </c>
    </row>
    <row r="218" spans="1:6" ht="22.5">
      <c r="A218" s="44" t="s">
        <v>36</v>
      </c>
      <c r="B218" s="6" t="s">
        <v>18</v>
      </c>
      <c r="C218" s="6">
        <v>58</v>
      </c>
      <c r="D218" s="6">
        <v>1080</v>
      </c>
      <c r="E218" s="45" t="s">
        <v>68</v>
      </c>
      <c r="F218" s="45">
        <v>62640</v>
      </c>
    </row>
    <row r="219" spans="1:6" ht="22.5">
      <c r="A219" s="44" t="s">
        <v>36</v>
      </c>
      <c r="B219" s="6" t="s">
        <v>18</v>
      </c>
      <c r="C219" s="6">
        <v>54</v>
      </c>
      <c r="D219" s="6">
        <v>1204</v>
      </c>
      <c r="E219" s="45" t="s">
        <v>151</v>
      </c>
      <c r="F219" s="45">
        <v>65016</v>
      </c>
    </row>
    <row r="220" spans="1:6" ht="22.5">
      <c r="A220" s="44" t="s">
        <v>17</v>
      </c>
      <c r="B220" s="6" t="s">
        <v>24</v>
      </c>
      <c r="C220" s="6">
        <v>30</v>
      </c>
      <c r="D220" s="6">
        <v>1057</v>
      </c>
      <c r="E220" s="45" t="s">
        <v>152</v>
      </c>
      <c r="F220" s="45">
        <v>31710</v>
      </c>
    </row>
    <row r="221" spans="1:6" ht="22.5">
      <c r="A221" s="44" t="s">
        <v>36</v>
      </c>
      <c r="B221" s="6" t="s">
        <v>34</v>
      </c>
      <c r="C221" s="6">
        <v>88</v>
      </c>
      <c r="D221" s="6">
        <v>1288</v>
      </c>
      <c r="E221" s="45" t="s">
        <v>150</v>
      </c>
      <c r="F221" s="45">
        <v>113344</v>
      </c>
    </row>
    <row r="222" spans="1:6" ht="22.5">
      <c r="A222" s="44" t="s">
        <v>26</v>
      </c>
      <c r="B222" s="6" t="s">
        <v>32</v>
      </c>
      <c r="C222" s="6">
        <v>16</v>
      </c>
      <c r="D222" s="6">
        <v>1105</v>
      </c>
      <c r="E222" s="45" t="s">
        <v>68</v>
      </c>
      <c r="F222" s="45">
        <v>17680</v>
      </c>
    </row>
    <row r="223" spans="1:6" ht="22.5">
      <c r="A223" s="44" t="s">
        <v>23</v>
      </c>
      <c r="B223" s="6" t="s">
        <v>32</v>
      </c>
      <c r="C223" s="6">
        <v>80</v>
      </c>
      <c r="D223" s="6">
        <v>1269</v>
      </c>
      <c r="E223" s="45" t="s">
        <v>68</v>
      </c>
      <c r="F223" s="45">
        <v>101520</v>
      </c>
    </row>
    <row r="224" spans="1:6" ht="22.5">
      <c r="A224" s="44" t="s">
        <v>31</v>
      </c>
      <c r="B224" s="6" t="s">
        <v>27</v>
      </c>
      <c r="C224" s="6">
        <v>98</v>
      </c>
      <c r="D224" s="6">
        <v>1177</v>
      </c>
      <c r="E224" s="45" t="s">
        <v>68</v>
      </c>
      <c r="F224" s="45">
        <v>115346</v>
      </c>
    </row>
    <row r="225" spans="1:6" ht="22.5">
      <c r="A225" s="44" t="s">
        <v>31</v>
      </c>
      <c r="B225" s="6" t="s">
        <v>19</v>
      </c>
      <c r="C225" s="6">
        <v>52</v>
      </c>
      <c r="D225" s="6">
        <v>1461</v>
      </c>
      <c r="E225" s="45" t="s">
        <v>150</v>
      </c>
      <c r="F225" s="45">
        <v>75972</v>
      </c>
    </row>
    <row r="226" spans="1:6" ht="22.5">
      <c r="A226" s="44" t="s">
        <v>36</v>
      </c>
      <c r="B226" s="6" t="s">
        <v>34</v>
      </c>
      <c r="C226" s="6">
        <v>58</v>
      </c>
      <c r="D226" s="6">
        <v>1290</v>
      </c>
      <c r="E226" s="45" t="s">
        <v>68</v>
      </c>
      <c r="F226" s="45">
        <v>74820</v>
      </c>
    </row>
    <row r="227" spans="1:6" ht="22.5">
      <c r="A227" s="44" t="s">
        <v>17</v>
      </c>
      <c r="B227" s="6" t="s">
        <v>21</v>
      </c>
      <c r="C227" s="6">
        <v>69</v>
      </c>
      <c r="D227" s="6">
        <v>1175</v>
      </c>
      <c r="E227" s="45" t="s">
        <v>152</v>
      </c>
      <c r="F227" s="45">
        <v>81075</v>
      </c>
    </row>
    <row r="228" spans="1:6" ht="22.5">
      <c r="A228" s="44" t="s">
        <v>26</v>
      </c>
      <c r="B228" s="6" t="s">
        <v>32</v>
      </c>
      <c r="C228" s="6">
        <v>55</v>
      </c>
      <c r="D228" s="6">
        <v>1425</v>
      </c>
      <c r="E228" s="45" t="s">
        <v>68</v>
      </c>
      <c r="F228" s="45">
        <v>78375</v>
      </c>
    </row>
    <row r="229" spans="1:6" ht="22.5">
      <c r="A229" s="44" t="s">
        <v>17</v>
      </c>
      <c r="B229" s="6" t="s">
        <v>19</v>
      </c>
      <c r="C229" s="6">
        <v>89</v>
      </c>
      <c r="D229" s="6">
        <v>1369</v>
      </c>
      <c r="E229" s="45" t="s">
        <v>152</v>
      </c>
      <c r="F229" s="45">
        <v>121841</v>
      </c>
    </row>
    <row r="230" spans="1:6" ht="22.5">
      <c r="A230" s="44" t="s">
        <v>36</v>
      </c>
      <c r="B230" s="6" t="s">
        <v>27</v>
      </c>
      <c r="C230" s="6">
        <v>33</v>
      </c>
      <c r="D230" s="6">
        <v>1477</v>
      </c>
      <c r="E230" s="45" t="s">
        <v>152</v>
      </c>
      <c r="F230" s="45">
        <v>48741</v>
      </c>
    </row>
    <row r="231" spans="1:6" ht="22.5">
      <c r="A231" s="44" t="s">
        <v>17</v>
      </c>
      <c r="B231" s="6" t="s">
        <v>18</v>
      </c>
      <c r="C231" s="6">
        <v>44</v>
      </c>
      <c r="D231" s="6">
        <v>1102</v>
      </c>
      <c r="E231" s="45" t="s">
        <v>152</v>
      </c>
      <c r="F231" s="45">
        <v>48488</v>
      </c>
    </row>
    <row r="232" spans="1:6" ht="22.5">
      <c r="A232" s="44" t="s">
        <v>23</v>
      </c>
      <c r="B232" s="6" t="s">
        <v>32</v>
      </c>
      <c r="C232" s="6">
        <v>86</v>
      </c>
      <c r="D232" s="6">
        <v>1348</v>
      </c>
      <c r="E232" s="45" t="s">
        <v>151</v>
      </c>
      <c r="F232" s="45">
        <v>115928</v>
      </c>
    </row>
    <row r="233" spans="1:6" ht="22.5">
      <c r="A233" s="44" t="s">
        <v>31</v>
      </c>
      <c r="B233" s="6" t="s">
        <v>34</v>
      </c>
      <c r="C233" s="6">
        <v>12</v>
      </c>
      <c r="D233" s="6">
        <v>1254</v>
      </c>
      <c r="E233" s="45" t="s">
        <v>150</v>
      </c>
      <c r="F233" s="45">
        <v>15048</v>
      </c>
    </row>
    <row r="234" spans="1:6" ht="22.5">
      <c r="A234" s="44" t="s">
        <v>17</v>
      </c>
      <c r="B234" s="6" t="s">
        <v>18</v>
      </c>
      <c r="C234" s="6">
        <v>36</v>
      </c>
      <c r="D234" s="6">
        <v>1483</v>
      </c>
      <c r="E234" s="45" t="s">
        <v>68</v>
      </c>
      <c r="F234" s="45">
        <v>53388</v>
      </c>
    </row>
    <row r="235" spans="1:6" ht="22.5">
      <c r="A235" s="44" t="s">
        <v>17</v>
      </c>
      <c r="B235" s="6" t="s">
        <v>34</v>
      </c>
      <c r="C235" s="6">
        <v>24</v>
      </c>
      <c r="D235" s="6">
        <v>1082</v>
      </c>
      <c r="E235" s="45" t="s">
        <v>68</v>
      </c>
      <c r="F235" s="45">
        <v>25968</v>
      </c>
    </row>
    <row r="236" spans="1:6" ht="22.5">
      <c r="A236" s="44" t="s">
        <v>17</v>
      </c>
      <c r="B236" s="6" t="s">
        <v>19</v>
      </c>
      <c r="C236" s="6">
        <v>50</v>
      </c>
      <c r="D236" s="6">
        <v>1252</v>
      </c>
      <c r="E236" s="45" t="s">
        <v>152</v>
      </c>
      <c r="F236" s="45">
        <v>62600</v>
      </c>
    </row>
    <row r="237" spans="1:6" ht="22.5">
      <c r="A237" s="44" t="s">
        <v>26</v>
      </c>
      <c r="B237" s="6" t="s">
        <v>34</v>
      </c>
      <c r="C237" s="6">
        <v>35</v>
      </c>
      <c r="D237" s="6">
        <v>1229</v>
      </c>
      <c r="E237" s="45" t="s">
        <v>68</v>
      </c>
      <c r="F237" s="45">
        <v>43015</v>
      </c>
    </row>
    <row r="238" spans="1:6" ht="22.5">
      <c r="A238" s="44" t="s">
        <v>17</v>
      </c>
      <c r="B238" s="6" t="s">
        <v>18</v>
      </c>
      <c r="C238" s="6">
        <v>74</v>
      </c>
      <c r="D238" s="6">
        <v>1321</v>
      </c>
      <c r="E238" s="45" t="s">
        <v>150</v>
      </c>
      <c r="F238" s="45">
        <v>97754</v>
      </c>
    </row>
    <row r="239" spans="1:6" ht="22.5">
      <c r="A239" s="44" t="s">
        <v>26</v>
      </c>
      <c r="B239" s="6" t="s">
        <v>19</v>
      </c>
      <c r="C239" s="6">
        <v>7</v>
      </c>
      <c r="D239" s="6">
        <v>1442</v>
      </c>
      <c r="E239" s="45" t="s">
        <v>150</v>
      </c>
      <c r="F239" s="45">
        <v>10094</v>
      </c>
    </row>
    <row r="240" spans="1:6" ht="22.5">
      <c r="A240" s="44" t="s">
        <v>26</v>
      </c>
      <c r="B240" s="6" t="s">
        <v>34</v>
      </c>
      <c r="C240" s="6">
        <v>87</v>
      </c>
      <c r="D240" s="6">
        <v>1135</v>
      </c>
      <c r="E240" s="45" t="s">
        <v>68</v>
      </c>
      <c r="F240" s="45">
        <v>98745</v>
      </c>
    </row>
    <row r="241" spans="1:6" ht="22.5">
      <c r="A241" s="44" t="s">
        <v>26</v>
      </c>
      <c r="B241" s="6" t="s">
        <v>19</v>
      </c>
      <c r="C241" s="6">
        <v>96</v>
      </c>
      <c r="D241" s="6">
        <v>1196</v>
      </c>
      <c r="E241" s="45" t="s">
        <v>150</v>
      </c>
      <c r="F241" s="45">
        <v>114816</v>
      </c>
    </row>
    <row r="242" spans="1:6" ht="22.5">
      <c r="A242" s="44" t="s">
        <v>23</v>
      </c>
      <c r="B242" s="6" t="s">
        <v>24</v>
      </c>
      <c r="C242" s="6">
        <v>14</v>
      </c>
      <c r="D242" s="6">
        <v>1315</v>
      </c>
      <c r="E242" s="45" t="s">
        <v>151</v>
      </c>
      <c r="F242" s="45">
        <v>18410</v>
      </c>
    </row>
    <row r="243" spans="1:6" ht="22.5">
      <c r="A243" s="44" t="s">
        <v>17</v>
      </c>
      <c r="B243" s="6" t="s">
        <v>18</v>
      </c>
      <c r="C243" s="6">
        <v>54</v>
      </c>
      <c r="D243" s="6">
        <v>1076</v>
      </c>
      <c r="E243" s="45" t="s">
        <v>150</v>
      </c>
      <c r="F243" s="45">
        <v>58104</v>
      </c>
    </row>
    <row r="244" spans="1:6" ht="22.5">
      <c r="A244" s="44" t="s">
        <v>17</v>
      </c>
      <c r="B244" s="6" t="s">
        <v>24</v>
      </c>
      <c r="C244" s="6">
        <v>77</v>
      </c>
      <c r="D244" s="6">
        <v>1328</v>
      </c>
      <c r="E244" s="45" t="s">
        <v>68</v>
      </c>
      <c r="F244" s="45">
        <v>102256</v>
      </c>
    </row>
    <row r="245" spans="1:6" ht="22.5">
      <c r="A245" s="44" t="s">
        <v>26</v>
      </c>
      <c r="B245" s="6" t="s">
        <v>27</v>
      </c>
      <c r="C245" s="6">
        <v>74</v>
      </c>
      <c r="D245" s="6">
        <v>1175</v>
      </c>
      <c r="E245" s="45" t="s">
        <v>150</v>
      </c>
      <c r="F245" s="45">
        <v>86950</v>
      </c>
    </row>
    <row r="246" spans="1:6" ht="22.5">
      <c r="A246" s="44" t="s">
        <v>23</v>
      </c>
      <c r="B246" s="6" t="s">
        <v>18</v>
      </c>
      <c r="C246" s="6">
        <v>93</v>
      </c>
      <c r="D246" s="6">
        <v>1287</v>
      </c>
      <c r="E246" s="45" t="s">
        <v>68</v>
      </c>
      <c r="F246" s="45">
        <v>119691</v>
      </c>
    </row>
    <row r="247" spans="1:6" ht="22.5">
      <c r="A247" s="44" t="s">
        <v>17</v>
      </c>
      <c r="B247" s="6" t="s">
        <v>19</v>
      </c>
      <c r="C247" s="6">
        <v>60</v>
      </c>
      <c r="D247" s="6">
        <v>1047</v>
      </c>
      <c r="E247" s="45" t="s">
        <v>152</v>
      </c>
      <c r="F247" s="45">
        <v>62820</v>
      </c>
    </row>
    <row r="248" spans="1:6" ht="22.5">
      <c r="A248" s="44" t="s">
        <v>31</v>
      </c>
      <c r="B248" s="6" t="s">
        <v>27</v>
      </c>
      <c r="C248" s="6">
        <v>34</v>
      </c>
      <c r="D248" s="6">
        <v>1113</v>
      </c>
      <c r="E248" s="45" t="s">
        <v>68</v>
      </c>
      <c r="F248" s="45">
        <v>37842</v>
      </c>
    </row>
    <row r="249" spans="1:6" ht="22.5">
      <c r="A249" s="44" t="s">
        <v>17</v>
      </c>
      <c r="B249" s="6" t="s">
        <v>21</v>
      </c>
      <c r="C249" s="6">
        <v>16</v>
      </c>
      <c r="D249" s="6">
        <v>1246</v>
      </c>
      <c r="E249" s="45" t="s">
        <v>150</v>
      </c>
      <c r="F249" s="45">
        <v>19936</v>
      </c>
    </row>
    <row r="250" spans="1:6" ht="22.5">
      <c r="A250" s="44" t="s">
        <v>23</v>
      </c>
      <c r="B250" s="6" t="s">
        <v>32</v>
      </c>
      <c r="C250" s="6">
        <v>52</v>
      </c>
      <c r="D250" s="6">
        <v>1153</v>
      </c>
      <c r="E250" s="45" t="s">
        <v>68</v>
      </c>
      <c r="F250" s="45">
        <v>59956</v>
      </c>
    </row>
    <row r="251" spans="1:6" ht="22.5">
      <c r="A251" s="44" t="s">
        <v>37</v>
      </c>
      <c r="B251" s="6" t="s">
        <v>32</v>
      </c>
      <c r="C251" s="6">
        <v>48</v>
      </c>
      <c r="D251" s="6">
        <v>1038</v>
      </c>
      <c r="E251" s="45" t="s">
        <v>151</v>
      </c>
      <c r="F251" s="45">
        <v>49824</v>
      </c>
    </row>
    <row r="252" spans="1:6" ht="22.5">
      <c r="A252" s="44" t="s">
        <v>36</v>
      </c>
      <c r="B252" s="6" t="s">
        <v>34</v>
      </c>
      <c r="C252" s="6">
        <v>73</v>
      </c>
      <c r="D252" s="6">
        <v>1449</v>
      </c>
      <c r="E252" s="45" t="s">
        <v>152</v>
      </c>
      <c r="F252" s="45">
        <v>105777</v>
      </c>
    </row>
    <row r="253" spans="1:6" ht="22.5">
      <c r="A253" s="44" t="s">
        <v>23</v>
      </c>
      <c r="B253" s="6" t="s">
        <v>24</v>
      </c>
      <c r="C253" s="6">
        <v>10</v>
      </c>
      <c r="D253" s="6">
        <v>1183</v>
      </c>
      <c r="E253" s="45" t="s">
        <v>68</v>
      </c>
      <c r="F253" s="45">
        <v>11830</v>
      </c>
    </row>
    <row r="254" spans="1:6" ht="22.5">
      <c r="A254" s="44" t="s">
        <v>17</v>
      </c>
      <c r="B254" s="6" t="s">
        <v>19</v>
      </c>
      <c r="C254" s="6">
        <v>79</v>
      </c>
      <c r="D254" s="6">
        <v>1455</v>
      </c>
      <c r="E254" s="45" t="s">
        <v>152</v>
      </c>
      <c r="F254" s="45">
        <v>114945</v>
      </c>
    </row>
    <row r="255" spans="1:6" ht="22.5">
      <c r="A255" s="44" t="s">
        <v>23</v>
      </c>
      <c r="B255" s="6" t="s">
        <v>34</v>
      </c>
      <c r="C255" s="6">
        <v>100</v>
      </c>
      <c r="D255" s="6">
        <v>1470</v>
      </c>
      <c r="E255" s="45" t="s">
        <v>152</v>
      </c>
      <c r="F255" s="45">
        <v>147000</v>
      </c>
    </row>
    <row r="256" spans="1:6" ht="22.5">
      <c r="A256" s="44" t="s">
        <v>31</v>
      </c>
      <c r="B256" s="6" t="s">
        <v>34</v>
      </c>
      <c r="C256" s="6">
        <v>74</v>
      </c>
      <c r="D256" s="6">
        <v>1223</v>
      </c>
      <c r="E256" s="45" t="s">
        <v>150</v>
      </c>
      <c r="F256" s="45">
        <v>90502</v>
      </c>
    </row>
    <row r="257" spans="1:6" ht="22.5">
      <c r="A257" s="44" t="s">
        <v>23</v>
      </c>
      <c r="B257" s="6" t="s">
        <v>18</v>
      </c>
      <c r="C257" s="6">
        <v>3</v>
      </c>
      <c r="D257" s="6">
        <v>1425</v>
      </c>
      <c r="E257" s="45" t="s">
        <v>152</v>
      </c>
      <c r="F257" s="45">
        <v>4275</v>
      </c>
    </row>
    <row r="258" spans="1:6" ht="22.5">
      <c r="A258" s="44" t="s">
        <v>31</v>
      </c>
      <c r="B258" s="6" t="s">
        <v>34</v>
      </c>
      <c r="C258" s="6">
        <v>28</v>
      </c>
      <c r="D258" s="6">
        <v>1131</v>
      </c>
      <c r="E258" s="45" t="s">
        <v>150</v>
      </c>
      <c r="F258" s="45">
        <v>31668</v>
      </c>
    </row>
    <row r="259" spans="1:6" ht="22.5">
      <c r="A259" s="44" t="s">
        <v>37</v>
      </c>
      <c r="B259" s="6" t="s">
        <v>32</v>
      </c>
      <c r="C259" s="6">
        <v>84</v>
      </c>
      <c r="D259" s="6">
        <v>1037</v>
      </c>
      <c r="E259" s="45" t="s">
        <v>152</v>
      </c>
      <c r="F259" s="45">
        <v>87108</v>
      </c>
    </row>
    <row r="260" spans="1:6" ht="22.5">
      <c r="A260" s="44" t="s">
        <v>31</v>
      </c>
      <c r="B260" s="6" t="s">
        <v>27</v>
      </c>
      <c r="C260" s="6">
        <v>43</v>
      </c>
      <c r="D260" s="6">
        <v>1419</v>
      </c>
      <c r="E260" s="45" t="s">
        <v>150</v>
      </c>
      <c r="F260" s="45">
        <v>61017</v>
      </c>
    </row>
    <row r="261" spans="1:6" ht="22.5">
      <c r="A261" s="44" t="s">
        <v>26</v>
      </c>
      <c r="B261" s="6" t="s">
        <v>32</v>
      </c>
      <c r="C261" s="6">
        <v>45</v>
      </c>
      <c r="D261" s="6">
        <v>1471</v>
      </c>
      <c r="E261" s="45" t="s">
        <v>151</v>
      </c>
      <c r="F261" s="45">
        <v>66195</v>
      </c>
    </row>
    <row r="262" spans="1:6" ht="22.5">
      <c r="A262" s="44" t="s">
        <v>36</v>
      </c>
      <c r="B262" s="6" t="s">
        <v>32</v>
      </c>
      <c r="C262" s="6">
        <v>99</v>
      </c>
      <c r="D262" s="6">
        <v>1402</v>
      </c>
      <c r="E262" s="45" t="s">
        <v>68</v>
      </c>
      <c r="F262" s="45">
        <v>138798</v>
      </c>
    </row>
    <row r="263" spans="1:6" ht="22.5">
      <c r="A263" s="44" t="s">
        <v>36</v>
      </c>
      <c r="B263" s="6" t="s">
        <v>27</v>
      </c>
      <c r="C263" s="6">
        <v>35</v>
      </c>
      <c r="D263" s="6">
        <v>1405</v>
      </c>
      <c r="E263" s="45" t="s">
        <v>151</v>
      </c>
      <c r="F263" s="45">
        <v>49175</v>
      </c>
    </row>
    <row r="264" spans="1:6" ht="22.5">
      <c r="A264" s="44" t="s">
        <v>31</v>
      </c>
      <c r="B264" s="6" t="s">
        <v>34</v>
      </c>
      <c r="C264" s="6">
        <v>27</v>
      </c>
      <c r="D264" s="6">
        <v>1174</v>
      </c>
      <c r="E264" s="45" t="s">
        <v>152</v>
      </c>
      <c r="F264" s="45">
        <v>31698</v>
      </c>
    </row>
    <row r="265" spans="1:6" ht="22.5">
      <c r="A265" s="44" t="s">
        <v>31</v>
      </c>
      <c r="B265" s="6" t="s">
        <v>19</v>
      </c>
      <c r="C265" s="6">
        <v>57</v>
      </c>
      <c r="D265" s="6">
        <v>1456</v>
      </c>
      <c r="E265" s="45" t="s">
        <v>68</v>
      </c>
      <c r="F265" s="45">
        <v>82992</v>
      </c>
    </row>
    <row r="266" spans="1:6" ht="22.5">
      <c r="A266" s="44" t="s">
        <v>23</v>
      </c>
      <c r="B266" s="6" t="s">
        <v>24</v>
      </c>
      <c r="C266" s="6">
        <v>60</v>
      </c>
      <c r="D266" s="6">
        <v>1399</v>
      </c>
      <c r="E266" s="45" t="s">
        <v>150</v>
      </c>
      <c r="F266" s="45">
        <v>83940</v>
      </c>
    </row>
    <row r="267" spans="1:6" ht="22.5">
      <c r="A267" s="44" t="s">
        <v>17</v>
      </c>
      <c r="B267" s="6" t="s">
        <v>21</v>
      </c>
      <c r="C267" s="6">
        <v>93</v>
      </c>
      <c r="D267" s="6">
        <v>1100</v>
      </c>
      <c r="E267" s="45" t="s">
        <v>151</v>
      </c>
      <c r="F267" s="45">
        <v>102300</v>
      </c>
    </row>
    <row r="268" spans="1:6" ht="22.5">
      <c r="A268" s="44" t="s">
        <v>26</v>
      </c>
      <c r="B268" s="6" t="s">
        <v>32</v>
      </c>
      <c r="C268" s="6">
        <v>51</v>
      </c>
      <c r="D268" s="6">
        <v>1302</v>
      </c>
      <c r="E268" s="45" t="s">
        <v>151</v>
      </c>
      <c r="F268" s="45">
        <v>66402</v>
      </c>
    </row>
    <row r="269" spans="1:6" ht="22.5">
      <c r="A269" s="44" t="s">
        <v>36</v>
      </c>
      <c r="B269" s="6" t="s">
        <v>18</v>
      </c>
      <c r="C269" s="6">
        <v>27</v>
      </c>
      <c r="D269" s="6">
        <v>1419</v>
      </c>
      <c r="E269" s="45" t="s">
        <v>151</v>
      </c>
      <c r="F269" s="45">
        <v>38313</v>
      </c>
    </row>
    <row r="270" spans="1:6" ht="22.5">
      <c r="A270" s="44" t="s">
        <v>26</v>
      </c>
      <c r="B270" s="6" t="s">
        <v>32</v>
      </c>
      <c r="C270" s="6">
        <v>18</v>
      </c>
      <c r="D270" s="6">
        <v>1432</v>
      </c>
      <c r="E270" s="45" t="s">
        <v>151</v>
      </c>
      <c r="F270" s="45">
        <v>25776</v>
      </c>
    </row>
    <row r="271" spans="1:6" ht="22.5">
      <c r="A271" s="44" t="s">
        <v>37</v>
      </c>
      <c r="B271" s="6" t="s">
        <v>27</v>
      </c>
      <c r="C271" s="6">
        <v>64</v>
      </c>
      <c r="D271" s="6">
        <v>1165</v>
      </c>
      <c r="E271" s="45" t="s">
        <v>150</v>
      </c>
      <c r="F271" s="45">
        <v>74560</v>
      </c>
    </row>
    <row r="272" spans="1:6" ht="22.5">
      <c r="A272" s="44" t="s">
        <v>37</v>
      </c>
      <c r="B272" s="6" t="s">
        <v>18</v>
      </c>
      <c r="C272" s="6">
        <v>83</v>
      </c>
      <c r="D272" s="6">
        <v>1153</v>
      </c>
      <c r="E272" s="45" t="s">
        <v>150</v>
      </c>
      <c r="F272" s="45">
        <v>95699</v>
      </c>
    </row>
    <row r="273" spans="1:6" ht="22.5">
      <c r="A273" s="44" t="s">
        <v>23</v>
      </c>
      <c r="B273" s="6" t="s">
        <v>21</v>
      </c>
      <c r="C273" s="6">
        <v>4</v>
      </c>
      <c r="D273" s="6">
        <v>1284</v>
      </c>
      <c r="E273" s="45" t="s">
        <v>151</v>
      </c>
      <c r="F273" s="45">
        <v>5136</v>
      </c>
    </row>
    <row r="274" spans="1:6" ht="22.5">
      <c r="A274" s="44" t="s">
        <v>26</v>
      </c>
      <c r="B274" s="6" t="s">
        <v>32</v>
      </c>
      <c r="C274" s="6">
        <v>24</v>
      </c>
      <c r="D274" s="6">
        <v>1042</v>
      </c>
      <c r="E274" s="45" t="s">
        <v>152</v>
      </c>
      <c r="F274" s="45">
        <v>25008</v>
      </c>
    </row>
    <row r="275" spans="1:6" ht="22.5">
      <c r="A275" s="44" t="s">
        <v>31</v>
      </c>
      <c r="B275" s="6" t="s">
        <v>32</v>
      </c>
      <c r="C275" s="6">
        <v>17</v>
      </c>
      <c r="D275" s="6">
        <v>1054</v>
      </c>
      <c r="E275" s="45" t="s">
        <v>150</v>
      </c>
      <c r="F275" s="45">
        <v>17918</v>
      </c>
    </row>
    <row r="276" spans="1:6" ht="22.5">
      <c r="A276" s="44" t="s">
        <v>26</v>
      </c>
      <c r="B276" s="6" t="s">
        <v>34</v>
      </c>
      <c r="C276" s="6">
        <v>49</v>
      </c>
      <c r="D276" s="6">
        <v>1126</v>
      </c>
      <c r="E276" s="45" t="s">
        <v>152</v>
      </c>
      <c r="F276" s="45">
        <v>55174</v>
      </c>
    </row>
    <row r="277" spans="1:6" ht="22.5">
      <c r="A277" s="44" t="s">
        <v>31</v>
      </c>
      <c r="B277" s="6" t="s">
        <v>19</v>
      </c>
      <c r="C277" s="6">
        <v>32</v>
      </c>
      <c r="D277" s="6">
        <v>1362</v>
      </c>
      <c r="E277" s="45" t="s">
        <v>152</v>
      </c>
      <c r="F277" s="45">
        <v>43584</v>
      </c>
    </row>
    <row r="278" spans="1:6" ht="22.5">
      <c r="A278" s="44" t="s">
        <v>23</v>
      </c>
      <c r="B278" s="6" t="s">
        <v>18</v>
      </c>
      <c r="C278" s="6">
        <v>52</v>
      </c>
      <c r="D278" s="6">
        <v>1430</v>
      </c>
      <c r="E278" s="45" t="s">
        <v>150</v>
      </c>
      <c r="F278" s="45">
        <v>74360</v>
      </c>
    </row>
    <row r="279" spans="1:6" ht="22.5">
      <c r="A279" s="44" t="s">
        <v>26</v>
      </c>
      <c r="B279" s="6" t="s">
        <v>24</v>
      </c>
      <c r="C279" s="6">
        <v>39</v>
      </c>
      <c r="D279" s="6">
        <v>1333</v>
      </c>
      <c r="E279" s="45" t="s">
        <v>68</v>
      </c>
      <c r="F279" s="45">
        <v>51987</v>
      </c>
    </row>
    <row r="280" spans="1:6" ht="22.5">
      <c r="A280" s="44" t="s">
        <v>36</v>
      </c>
      <c r="B280" s="6" t="s">
        <v>24</v>
      </c>
      <c r="C280" s="6">
        <v>17</v>
      </c>
      <c r="D280" s="6">
        <v>1415</v>
      </c>
      <c r="E280" s="45" t="s">
        <v>151</v>
      </c>
      <c r="F280" s="45">
        <v>24055</v>
      </c>
    </row>
    <row r="281" spans="1:6" ht="22.5">
      <c r="A281" s="44" t="s">
        <v>26</v>
      </c>
      <c r="B281" s="6" t="s">
        <v>21</v>
      </c>
      <c r="C281" s="6">
        <v>83</v>
      </c>
      <c r="D281" s="6">
        <v>1150</v>
      </c>
      <c r="E281" s="45" t="s">
        <v>150</v>
      </c>
      <c r="F281" s="45">
        <v>95450</v>
      </c>
    </row>
    <row r="282" spans="1:6" ht="22.5">
      <c r="A282" s="44" t="s">
        <v>36</v>
      </c>
      <c r="B282" s="6" t="s">
        <v>32</v>
      </c>
      <c r="C282" s="6">
        <v>22</v>
      </c>
      <c r="D282" s="6">
        <v>1332</v>
      </c>
      <c r="E282" s="45" t="s">
        <v>150</v>
      </c>
      <c r="F282" s="45">
        <v>29304</v>
      </c>
    </row>
    <row r="283" spans="1:6" ht="22.5">
      <c r="A283" s="44" t="s">
        <v>26</v>
      </c>
      <c r="B283" s="6" t="s">
        <v>34</v>
      </c>
      <c r="C283" s="6">
        <v>96</v>
      </c>
      <c r="D283" s="6">
        <v>1344</v>
      </c>
      <c r="E283" s="45" t="s">
        <v>68</v>
      </c>
      <c r="F283" s="45">
        <v>129024</v>
      </c>
    </row>
    <row r="284" spans="1:6" ht="22.5">
      <c r="A284" s="44" t="s">
        <v>26</v>
      </c>
      <c r="B284" s="6" t="s">
        <v>24</v>
      </c>
      <c r="C284" s="6">
        <v>89</v>
      </c>
      <c r="D284" s="6">
        <v>1171</v>
      </c>
      <c r="E284" s="45" t="s">
        <v>150</v>
      </c>
      <c r="F284" s="45">
        <v>104219</v>
      </c>
    </row>
    <row r="285" spans="1:6" ht="22.5">
      <c r="A285" s="44" t="s">
        <v>17</v>
      </c>
      <c r="B285" s="6" t="s">
        <v>32</v>
      </c>
      <c r="C285" s="6">
        <v>78</v>
      </c>
      <c r="D285" s="6">
        <v>1003</v>
      </c>
      <c r="E285" s="45" t="s">
        <v>150</v>
      </c>
      <c r="F285" s="45">
        <v>78234</v>
      </c>
    </row>
    <row r="286" spans="1:6" ht="22.5">
      <c r="A286" s="44" t="s">
        <v>17</v>
      </c>
      <c r="B286" s="6" t="s">
        <v>27</v>
      </c>
      <c r="C286" s="6">
        <v>29</v>
      </c>
      <c r="D286" s="6">
        <v>1239</v>
      </c>
      <c r="E286" s="45" t="s">
        <v>151</v>
      </c>
      <c r="F286" s="45">
        <v>35931</v>
      </c>
    </row>
    <row r="287" spans="1:6" ht="22.5">
      <c r="A287" s="44" t="s">
        <v>36</v>
      </c>
      <c r="B287" s="6" t="s">
        <v>24</v>
      </c>
      <c r="C287" s="6">
        <v>29</v>
      </c>
      <c r="D287" s="6">
        <v>1368</v>
      </c>
      <c r="E287" s="45" t="s">
        <v>151</v>
      </c>
      <c r="F287" s="45">
        <v>39672</v>
      </c>
    </row>
    <row r="288" spans="1:6" ht="22.5">
      <c r="A288" s="44" t="s">
        <v>37</v>
      </c>
      <c r="B288" s="6" t="s">
        <v>32</v>
      </c>
      <c r="C288" s="6">
        <v>5</v>
      </c>
      <c r="D288" s="6">
        <v>1100</v>
      </c>
      <c r="E288" s="45" t="s">
        <v>150</v>
      </c>
      <c r="F288" s="45">
        <v>5500</v>
      </c>
    </row>
    <row r="289" spans="1:6" ht="22.5">
      <c r="A289" s="44" t="s">
        <v>31</v>
      </c>
      <c r="B289" s="6" t="s">
        <v>34</v>
      </c>
      <c r="C289" s="6">
        <v>29</v>
      </c>
      <c r="D289" s="6">
        <v>1026</v>
      </c>
      <c r="E289" s="45" t="s">
        <v>150</v>
      </c>
      <c r="F289" s="45">
        <v>29754</v>
      </c>
    </row>
    <row r="290" spans="1:6" ht="22.5">
      <c r="A290" s="44" t="s">
        <v>26</v>
      </c>
      <c r="B290" s="6" t="s">
        <v>21</v>
      </c>
      <c r="C290" s="6">
        <v>56</v>
      </c>
      <c r="D290" s="6">
        <v>1236</v>
      </c>
      <c r="E290" s="45" t="s">
        <v>152</v>
      </c>
      <c r="F290" s="45">
        <v>69216</v>
      </c>
    </row>
    <row r="291" spans="1:6" ht="22.5">
      <c r="A291" s="44" t="s">
        <v>37</v>
      </c>
      <c r="B291" s="6" t="s">
        <v>19</v>
      </c>
      <c r="C291" s="6">
        <v>55</v>
      </c>
      <c r="D291" s="6">
        <v>1366</v>
      </c>
      <c r="E291" s="45" t="s">
        <v>150</v>
      </c>
      <c r="F291" s="45">
        <v>75130</v>
      </c>
    </row>
    <row r="292" spans="1:6" ht="22.5">
      <c r="A292" s="44" t="s">
        <v>17</v>
      </c>
      <c r="B292" s="6" t="s">
        <v>24</v>
      </c>
      <c r="C292" s="6">
        <v>91</v>
      </c>
      <c r="D292" s="6">
        <v>1132</v>
      </c>
      <c r="E292" s="45" t="s">
        <v>151</v>
      </c>
      <c r="F292" s="45">
        <v>103012</v>
      </c>
    </row>
    <row r="293" spans="1:6" ht="22.5">
      <c r="A293" s="44" t="s">
        <v>26</v>
      </c>
      <c r="B293" s="6" t="s">
        <v>18</v>
      </c>
      <c r="C293" s="6">
        <v>45</v>
      </c>
      <c r="D293" s="6">
        <v>1052</v>
      </c>
      <c r="E293" s="45" t="s">
        <v>151</v>
      </c>
      <c r="F293" s="45">
        <v>47340</v>
      </c>
    </row>
    <row r="294" spans="1:6" ht="22.5">
      <c r="A294" s="44" t="s">
        <v>31</v>
      </c>
      <c r="B294" s="6" t="s">
        <v>34</v>
      </c>
      <c r="C294" s="6">
        <v>45</v>
      </c>
      <c r="D294" s="6">
        <v>1411</v>
      </c>
      <c r="E294" s="45" t="s">
        <v>68</v>
      </c>
      <c r="F294" s="45">
        <v>63495</v>
      </c>
    </row>
    <row r="295" spans="1:6" ht="22.5">
      <c r="A295" s="44" t="s">
        <v>17</v>
      </c>
      <c r="B295" s="6" t="s">
        <v>24</v>
      </c>
      <c r="C295" s="6">
        <v>84</v>
      </c>
      <c r="D295" s="6">
        <v>1223</v>
      </c>
      <c r="E295" s="45" t="s">
        <v>152</v>
      </c>
      <c r="F295" s="45">
        <v>102732</v>
      </c>
    </row>
    <row r="296" spans="1:6" ht="22.5">
      <c r="A296" s="44" t="s">
        <v>23</v>
      </c>
      <c r="B296" s="6" t="s">
        <v>27</v>
      </c>
      <c r="C296" s="6">
        <v>30</v>
      </c>
      <c r="D296" s="6">
        <v>1163</v>
      </c>
      <c r="E296" s="45" t="s">
        <v>151</v>
      </c>
      <c r="F296" s="45">
        <v>34890</v>
      </c>
    </row>
    <row r="297" spans="1:6" ht="22.5">
      <c r="A297" s="44" t="s">
        <v>36</v>
      </c>
      <c r="B297" s="6" t="s">
        <v>21</v>
      </c>
      <c r="C297" s="6">
        <v>62</v>
      </c>
      <c r="D297" s="6">
        <v>1241</v>
      </c>
      <c r="E297" s="45" t="s">
        <v>152</v>
      </c>
      <c r="F297" s="45">
        <v>76942</v>
      </c>
    </row>
    <row r="298" spans="1:6" ht="22.5">
      <c r="A298" s="44" t="s">
        <v>31</v>
      </c>
      <c r="B298" s="6" t="s">
        <v>24</v>
      </c>
      <c r="C298" s="6">
        <v>59</v>
      </c>
      <c r="D298" s="6">
        <v>1019</v>
      </c>
      <c r="E298" s="45" t="s">
        <v>68</v>
      </c>
      <c r="F298" s="45">
        <v>60121</v>
      </c>
    </row>
    <row r="299" spans="1:6" ht="22.5">
      <c r="A299" s="44" t="s">
        <v>31</v>
      </c>
      <c r="B299" s="6" t="s">
        <v>34</v>
      </c>
      <c r="C299" s="6">
        <v>41</v>
      </c>
      <c r="D299" s="6">
        <v>1136</v>
      </c>
      <c r="E299" s="45" t="s">
        <v>151</v>
      </c>
      <c r="F299" s="45">
        <v>46576</v>
      </c>
    </row>
    <row r="300" spans="1:6" ht="22.5">
      <c r="A300" s="44" t="s">
        <v>36</v>
      </c>
      <c r="B300" s="6" t="s">
        <v>18</v>
      </c>
      <c r="C300" s="6">
        <v>28</v>
      </c>
      <c r="D300" s="6">
        <v>1208</v>
      </c>
      <c r="E300" s="45" t="s">
        <v>68</v>
      </c>
      <c r="F300" s="45">
        <v>33824</v>
      </c>
    </row>
    <row r="301" spans="1:6" ht="22.5">
      <c r="A301" s="44" t="s">
        <v>37</v>
      </c>
      <c r="B301" s="6" t="s">
        <v>21</v>
      </c>
      <c r="C301" s="6">
        <v>80</v>
      </c>
      <c r="D301" s="6">
        <v>1015</v>
      </c>
      <c r="E301" s="45" t="s">
        <v>150</v>
      </c>
      <c r="F301" s="45">
        <v>81200</v>
      </c>
    </row>
    <row r="302" spans="1:6" ht="22.5">
      <c r="A302" s="44" t="s">
        <v>17</v>
      </c>
      <c r="B302" s="6" t="s">
        <v>19</v>
      </c>
      <c r="C302" s="6">
        <v>44</v>
      </c>
      <c r="D302" s="6">
        <v>1389</v>
      </c>
      <c r="E302" s="45" t="s">
        <v>151</v>
      </c>
      <c r="F302" s="45">
        <v>61116</v>
      </c>
    </row>
    <row r="303" spans="1:6" ht="22.5">
      <c r="A303" s="44" t="s">
        <v>37</v>
      </c>
      <c r="B303" s="6" t="s">
        <v>24</v>
      </c>
      <c r="C303" s="6">
        <v>24</v>
      </c>
      <c r="D303" s="6">
        <v>1419</v>
      </c>
      <c r="E303" s="45" t="s">
        <v>152</v>
      </c>
      <c r="F303" s="45">
        <v>34056</v>
      </c>
    </row>
    <row r="304" spans="1:6" ht="22.5">
      <c r="A304" s="44" t="s">
        <v>37</v>
      </c>
      <c r="B304" s="6" t="s">
        <v>21</v>
      </c>
      <c r="C304" s="6">
        <v>42</v>
      </c>
      <c r="D304" s="6">
        <v>1074</v>
      </c>
      <c r="E304" s="45" t="s">
        <v>151</v>
      </c>
      <c r="F304" s="45">
        <v>45108</v>
      </c>
    </row>
    <row r="305" spans="1:6" ht="22.5">
      <c r="A305" s="44" t="s">
        <v>36</v>
      </c>
      <c r="B305" s="6" t="s">
        <v>19</v>
      </c>
      <c r="C305" s="6">
        <v>83</v>
      </c>
      <c r="D305" s="6">
        <v>1208</v>
      </c>
      <c r="E305" s="45" t="s">
        <v>68</v>
      </c>
      <c r="F305" s="45">
        <v>100264</v>
      </c>
    </row>
    <row r="306" spans="1:6" ht="22.5">
      <c r="A306" s="44" t="s">
        <v>26</v>
      </c>
      <c r="B306" s="6" t="s">
        <v>27</v>
      </c>
      <c r="C306" s="6">
        <v>45</v>
      </c>
      <c r="D306" s="6">
        <v>1353</v>
      </c>
      <c r="E306" s="45" t="s">
        <v>68</v>
      </c>
      <c r="F306" s="45">
        <v>60885</v>
      </c>
    </row>
    <row r="307" spans="1:6" ht="22.5">
      <c r="A307" s="44" t="s">
        <v>23</v>
      </c>
      <c r="B307" s="6" t="s">
        <v>24</v>
      </c>
      <c r="C307" s="6">
        <v>61</v>
      </c>
      <c r="D307" s="6">
        <v>1295</v>
      </c>
      <c r="E307" s="45" t="s">
        <v>68</v>
      </c>
      <c r="F307" s="45">
        <v>78995</v>
      </c>
    </row>
    <row r="308" spans="1:6" ht="22.5">
      <c r="A308" s="44" t="s">
        <v>26</v>
      </c>
      <c r="B308" s="6" t="s">
        <v>27</v>
      </c>
      <c r="C308" s="6">
        <v>39</v>
      </c>
      <c r="D308" s="6">
        <v>1277</v>
      </c>
      <c r="E308" s="45" t="s">
        <v>150</v>
      </c>
      <c r="F308" s="45">
        <v>49803</v>
      </c>
    </row>
    <row r="309" spans="1:6" ht="22.5">
      <c r="A309" s="44" t="s">
        <v>26</v>
      </c>
      <c r="B309" s="6" t="s">
        <v>18</v>
      </c>
      <c r="C309" s="6">
        <v>84</v>
      </c>
      <c r="D309" s="6">
        <v>1302</v>
      </c>
      <c r="E309" s="45" t="s">
        <v>151</v>
      </c>
      <c r="F309" s="45">
        <v>109368</v>
      </c>
    </row>
    <row r="310" spans="1:6" ht="22.5">
      <c r="A310" s="44" t="s">
        <v>36</v>
      </c>
      <c r="B310" s="6" t="s">
        <v>27</v>
      </c>
      <c r="C310" s="6">
        <v>71</v>
      </c>
      <c r="D310" s="6">
        <v>1169</v>
      </c>
      <c r="E310" s="45" t="s">
        <v>151</v>
      </c>
      <c r="F310" s="45">
        <v>82999</v>
      </c>
    </row>
    <row r="311" spans="1:6" ht="22.5">
      <c r="A311" s="44" t="s">
        <v>36</v>
      </c>
      <c r="B311" s="6" t="s">
        <v>21</v>
      </c>
      <c r="C311" s="6">
        <v>76</v>
      </c>
      <c r="D311" s="6">
        <v>1296</v>
      </c>
      <c r="E311" s="45" t="s">
        <v>151</v>
      </c>
      <c r="F311" s="45">
        <v>98496</v>
      </c>
    </row>
    <row r="312" spans="1:6" ht="22.5">
      <c r="A312" s="44" t="s">
        <v>23</v>
      </c>
      <c r="B312" s="6" t="s">
        <v>24</v>
      </c>
      <c r="C312" s="6">
        <v>76</v>
      </c>
      <c r="D312" s="6">
        <v>1033</v>
      </c>
      <c r="E312" s="45" t="s">
        <v>151</v>
      </c>
      <c r="F312" s="45">
        <v>78508</v>
      </c>
    </row>
    <row r="313" spans="1:6" ht="22.5">
      <c r="A313" s="44" t="s">
        <v>31</v>
      </c>
      <c r="B313" s="6" t="s">
        <v>34</v>
      </c>
      <c r="C313" s="6">
        <v>23</v>
      </c>
      <c r="D313" s="6">
        <v>1100</v>
      </c>
      <c r="E313" s="45" t="s">
        <v>150</v>
      </c>
      <c r="F313" s="45">
        <v>25300</v>
      </c>
    </row>
    <row r="314" spans="1:6" ht="22.5">
      <c r="A314" s="44" t="s">
        <v>36</v>
      </c>
      <c r="B314" s="6" t="s">
        <v>21</v>
      </c>
      <c r="C314" s="6">
        <v>75</v>
      </c>
      <c r="D314" s="6">
        <v>1000</v>
      </c>
      <c r="E314" s="45" t="s">
        <v>68</v>
      </c>
      <c r="F314" s="45">
        <v>75000</v>
      </c>
    </row>
    <row r="315" spans="1:6" ht="22.5">
      <c r="A315" s="44" t="s">
        <v>17</v>
      </c>
      <c r="B315" s="6" t="s">
        <v>32</v>
      </c>
      <c r="C315" s="6">
        <v>41</v>
      </c>
      <c r="D315" s="6">
        <v>1202</v>
      </c>
      <c r="E315" s="45" t="s">
        <v>68</v>
      </c>
      <c r="F315" s="45">
        <v>49282</v>
      </c>
    </row>
    <row r="316" spans="1:6" ht="22.5">
      <c r="A316" s="44" t="s">
        <v>37</v>
      </c>
      <c r="B316" s="6" t="s">
        <v>21</v>
      </c>
      <c r="C316" s="6">
        <v>99</v>
      </c>
      <c r="D316" s="6">
        <v>1005</v>
      </c>
      <c r="E316" s="45" t="s">
        <v>68</v>
      </c>
      <c r="F316" s="45">
        <v>99495</v>
      </c>
    </row>
    <row r="317" spans="1:6" ht="22.5">
      <c r="A317" s="44" t="s">
        <v>23</v>
      </c>
      <c r="B317" s="6" t="s">
        <v>24</v>
      </c>
      <c r="C317" s="6">
        <v>62</v>
      </c>
      <c r="D317" s="6">
        <v>1454</v>
      </c>
      <c r="E317" s="45" t="s">
        <v>68</v>
      </c>
      <c r="F317" s="45">
        <v>90148</v>
      </c>
    </row>
    <row r="318" spans="1:6" ht="22.5">
      <c r="A318" s="44" t="s">
        <v>17</v>
      </c>
      <c r="B318" s="6" t="s">
        <v>18</v>
      </c>
      <c r="C318" s="6">
        <v>63</v>
      </c>
      <c r="D318" s="6">
        <v>1016</v>
      </c>
      <c r="E318" s="45" t="s">
        <v>151</v>
      </c>
      <c r="F318" s="45">
        <v>64008</v>
      </c>
    </row>
    <row r="319" spans="1:6" ht="22.5">
      <c r="A319" s="44" t="s">
        <v>36</v>
      </c>
      <c r="B319" s="6" t="s">
        <v>19</v>
      </c>
      <c r="C319" s="6">
        <v>4</v>
      </c>
      <c r="D319" s="6">
        <v>1049</v>
      </c>
      <c r="E319" s="45" t="s">
        <v>68</v>
      </c>
      <c r="F319" s="45">
        <v>4196</v>
      </c>
    </row>
    <row r="320" spans="1:6" ht="22.5">
      <c r="A320" s="44" t="s">
        <v>17</v>
      </c>
      <c r="B320" s="6" t="s">
        <v>27</v>
      </c>
      <c r="C320" s="6">
        <v>4</v>
      </c>
      <c r="D320" s="6">
        <v>1202</v>
      </c>
      <c r="E320" s="45" t="s">
        <v>152</v>
      </c>
      <c r="F320" s="45">
        <v>4808</v>
      </c>
    </row>
    <row r="321" spans="1:6" ht="22.5">
      <c r="A321" s="44" t="s">
        <v>31</v>
      </c>
      <c r="B321" s="6" t="s">
        <v>27</v>
      </c>
      <c r="C321" s="6">
        <v>18</v>
      </c>
      <c r="D321" s="6">
        <v>1462</v>
      </c>
      <c r="E321" s="45" t="s">
        <v>150</v>
      </c>
      <c r="F321" s="45">
        <v>26316</v>
      </c>
    </row>
    <row r="322" spans="1:6" ht="22.5">
      <c r="A322" s="44" t="s">
        <v>31</v>
      </c>
      <c r="B322" s="6" t="s">
        <v>32</v>
      </c>
      <c r="C322" s="6">
        <v>49</v>
      </c>
      <c r="D322" s="6">
        <v>1109</v>
      </c>
      <c r="E322" s="45" t="s">
        <v>152</v>
      </c>
      <c r="F322" s="45">
        <v>54341</v>
      </c>
    </row>
    <row r="323" spans="1:6" ht="22.5">
      <c r="A323" s="44" t="s">
        <v>31</v>
      </c>
      <c r="B323" s="6" t="s">
        <v>27</v>
      </c>
      <c r="C323" s="6">
        <v>46</v>
      </c>
      <c r="D323" s="6">
        <v>1443</v>
      </c>
      <c r="E323" s="45" t="s">
        <v>152</v>
      </c>
      <c r="F323" s="45">
        <v>66378</v>
      </c>
    </row>
    <row r="324" spans="1:6" ht="22.5">
      <c r="A324" s="44" t="s">
        <v>26</v>
      </c>
      <c r="B324" s="6" t="s">
        <v>18</v>
      </c>
      <c r="C324" s="6">
        <v>24</v>
      </c>
      <c r="D324" s="6">
        <v>1019</v>
      </c>
      <c r="E324" s="45" t="s">
        <v>151</v>
      </c>
      <c r="F324" s="45">
        <v>24456</v>
      </c>
    </row>
    <row r="325" spans="1:6" ht="22.5">
      <c r="A325" s="44" t="s">
        <v>36</v>
      </c>
      <c r="B325" s="6" t="s">
        <v>32</v>
      </c>
      <c r="C325" s="6">
        <v>35</v>
      </c>
      <c r="D325" s="6">
        <v>1144</v>
      </c>
      <c r="E325" s="45" t="s">
        <v>151</v>
      </c>
      <c r="F325" s="45">
        <v>40040</v>
      </c>
    </row>
    <row r="326" spans="1:6" ht="22.5">
      <c r="A326" s="44" t="s">
        <v>23</v>
      </c>
      <c r="B326" s="6" t="s">
        <v>21</v>
      </c>
      <c r="C326" s="6">
        <v>24</v>
      </c>
      <c r="D326" s="6">
        <v>1142</v>
      </c>
      <c r="E326" s="45" t="s">
        <v>152</v>
      </c>
      <c r="F326" s="45">
        <v>27408</v>
      </c>
    </row>
    <row r="327" spans="1:6" ht="22.5">
      <c r="A327" s="44" t="s">
        <v>36</v>
      </c>
      <c r="B327" s="6" t="s">
        <v>18</v>
      </c>
      <c r="C327" s="6">
        <v>32</v>
      </c>
      <c r="D327" s="6">
        <v>1343</v>
      </c>
      <c r="E327" s="45" t="s">
        <v>152</v>
      </c>
      <c r="F327" s="45">
        <v>42976</v>
      </c>
    </row>
    <row r="328" spans="1:6" ht="22.5">
      <c r="A328" s="44" t="s">
        <v>31</v>
      </c>
      <c r="B328" s="6" t="s">
        <v>24</v>
      </c>
      <c r="C328" s="6">
        <v>39</v>
      </c>
      <c r="D328" s="6">
        <v>1110</v>
      </c>
      <c r="E328" s="45" t="s">
        <v>152</v>
      </c>
      <c r="F328" s="45">
        <v>43290</v>
      </c>
    </row>
    <row r="329" spans="1:6" ht="22.5">
      <c r="A329" s="44" t="s">
        <v>36</v>
      </c>
      <c r="B329" s="6" t="s">
        <v>24</v>
      </c>
      <c r="C329" s="6">
        <v>9</v>
      </c>
      <c r="D329" s="6">
        <v>1212</v>
      </c>
      <c r="E329" s="45" t="s">
        <v>150</v>
      </c>
      <c r="F329" s="45">
        <v>10908</v>
      </c>
    </row>
    <row r="330" spans="1:6" ht="22.5">
      <c r="A330" s="44" t="s">
        <v>23</v>
      </c>
      <c r="B330" s="6" t="s">
        <v>34</v>
      </c>
      <c r="C330" s="6">
        <v>14</v>
      </c>
      <c r="D330" s="6">
        <v>1267</v>
      </c>
      <c r="E330" s="45" t="s">
        <v>68</v>
      </c>
      <c r="F330" s="45">
        <v>17738</v>
      </c>
    </row>
    <row r="331" spans="1:6" ht="22.5">
      <c r="A331" s="44" t="s">
        <v>17</v>
      </c>
      <c r="B331" s="6" t="s">
        <v>21</v>
      </c>
      <c r="C331" s="6">
        <v>49</v>
      </c>
      <c r="D331" s="6">
        <v>1012</v>
      </c>
      <c r="E331" s="45" t="s">
        <v>150</v>
      </c>
      <c r="F331" s="45">
        <v>49588</v>
      </c>
    </row>
    <row r="332" spans="1:6" ht="22.5">
      <c r="A332" s="44" t="s">
        <v>31</v>
      </c>
      <c r="B332" s="6" t="s">
        <v>34</v>
      </c>
      <c r="C332" s="6">
        <v>9</v>
      </c>
      <c r="D332" s="6">
        <v>1427</v>
      </c>
      <c r="E332" s="45" t="s">
        <v>68</v>
      </c>
      <c r="F332" s="45">
        <v>12843</v>
      </c>
    </row>
    <row r="333" spans="1:6" ht="22.5">
      <c r="A333" s="44" t="s">
        <v>17</v>
      </c>
      <c r="B333" s="6" t="s">
        <v>34</v>
      </c>
      <c r="C333" s="6">
        <v>72</v>
      </c>
      <c r="D333" s="6">
        <v>1312</v>
      </c>
      <c r="E333" s="45" t="s">
        <v>150</v>
      </c>
      <c r="F333" s="45">
        <v>94464</v>
      </c>
    </row>
    <row r="334" spans="1:6" ht="22.5">
      <c r="A334" s="44" t="s">
        <v>17</v>
      </c>
      <c r="B334" s="6" t="s">
        <v>18</v>
      </c>
      <c r="C334" s="6">
        <v>79</v>
      </c>
      <c r="D334" s="6">
        <v>1158</v>
      </c>
      <c r="E334" s="45" t="s">
        <v>68</v>
      </c>
      <c r="F334" s="45">
        <v>91482</v>
      </c>
    </row>
    <row r="335" spans="1:6" ht="22.5">
      <c r="A335" s="44" t="s">
        <v>37</v>
      </c>
      <c r="B335" s="6" t="s">
        <v>34</v>
      </c>
      <c r="C335" s="6">
        <v>22</v>
      </c>
      <c r="D335" s="6">
        <v>1497</v>
      </c>
      <c r="E335" s="45" t="s">
        <v>68</v>
      </c>
      <c r="F335" s="45">
        <v>32934</v>
      </c>
    </row>
    <row r="336" spans="1:6" ht="22.5">
      <c r="A336" s="44" t="s">
        <v>17</v>
      </c>
      <c r="B336" s="6" t="s">
        <v>24</v>
      </c>
      <c r="C336" s="6">
        <v>56</v>
      </c>
      <c r="D336" s="6">
        <v>1073</v>
      </c>
      <c r="E336" s="45" t="s">
        <v>152</v>
      </c>
      <c r="F336" s="45">
        <v>60088</v>
      </c>
    </row>
    <row r="337" spans="1:6" ht="22.5">
      <c r="A337" s="44" t="s">
        <v>31</v>
      </c>
      <c r="B337" s="6" t="s">
        <v>21</v>
      </c>
      <c r="C337" s="6">
        <v>93</v>
      </c>
      <c r="D337" s="6">
        <v>1267</v>
      </c>
      <c r="E337" s="45" t="s">
        <v>152</v>
      </c>
      <c r="F337" s="45">
        <v>117831</v>
      </c>
    </row>
    <row r="338" spans="1:6" ht="22.5">
      <c r="A338" s="44" t="s">
        <v>31</v>
      </c>
      <c r="B338" s="6" t="s">
        <v>19</v>
      </c>
      <c r="C338" s="6">
        <v>26</v>
      </c>
      <c r="D338" s="6">
        <v>1164</v>
      </c>
      <c r="E338" s="45" t="s">
        <v>152</v>
      </c>
      <c r="F338" s="45">
        <v>30264</v>
      </c>
    </row>
    <row r="339" spans="1:6" ht="22.5">
      <c r="A339" s="44" t="s">
        <v>17</v>
      </c>
      <c r="B339" s="6" t="s">
        <v>18</v>
      </c>
      <c r="C339" s="6">
        <v>67</v>
      </c>
      <c r="D339" s="6">
        <v>1329</v>
      </c>
      <c r="E339" s="45" t="s">
        <v>150</v>
      </c>
      <c r="F339" s="45">
        <v>89043</v>
      </c>
    </row>
    <row r="340" spans="1:6" ht="22.5">
      <c r="A340" s="44" t="s">
        <v>31</v>
      </c>
      <c r="B340" s="6" t="s">
        <v>19</v>
      </c>
      <c r="C340" s="6">
        <v>98</v>
      </c>
      <c r="D340" s="6">
        <v>1010</v>
      </c>
      <c r="E340" s="45" t="s">
        <v>151</v>
      </c>
      <c r="F340" s="45">
        <v>98980</v>
      </c>
    </row>
    <row r="341" spans="1:6" ht="22.5">
      <c r="A341" s="44" t="s">
        <v>31</v>
      </c>
      <c r="B341" s="6" t="s">
        <v>27</v>
      </c>
      <c r="C341" s="6">
        <v>59</v>
      </c>
      <c r="D341" s="6">
        <v>1474</v>
      </c>
      <c r="E341" s="45" t="s">
        <v>150</v>
      </c>
      <c r="F341" s="45">
        <v>86966</v>
      </c>
    </row>
    <row r="342" spans="1:6" ht="22.5">
      <c r="A342" s="44" t="s">
        <v>17</v>
      </c>
      <c r="B342" s="6" t="s">
        <v>18</v>
      </c>
      <c r="C342" s="6">
        <v>5</v>
      </c>
      <c r="D342" s="6">
        <v>1231</v>
      </c>
      <c r="E342" s="45" t="s">
        <v>152</v>
      </c>
      <c r="F342" s="45">
        <v>6155</v>
      </c>
    </row>
    <row r="343" spans="1:6" ht="22.5">
      <c r="A343" s="44" t="s">
        <v>37</v>
      </c>
      <c r="B343" s="6" t="s">
        <v>21</v>
      </c>
      <c r="C343" s="6">
        <v>61</v>
      </c>
      <c r="D343" s="6">
        <v>1457</v>
      </c>
      <c r="E343" s="45" t="s">
        <v>150</v>
      </c>
      <c r="F343" s="45">
        <v>88877</v>
      </c>
    </row>
    <row r="344" spans="1:6" ht="22.5">
      <c r="A344" s="44" t="s">
        <v>36</v>
      </c>
      <c r="B344" s="6" t="s">
        <v>19</v>
      </c>
      <c r="C344" s="6">
        <v>84</v>
      </c>
      <c r="D344" s="6">
        <v>1247</v>
      </c>
      <c r="E344" s="45" t="s">
        <v>151</v>
      </c>
      <c r="F344" s="45">
        <v>104748</v>
      </c>
    </row>
    <row r="345" spans="1:6" ht="22.5">
      <c r="A345" s="44" t="s">
        <v>26</v>
      </c>
      <c r="B345" s="6" t="s">
        <v>18</v>
      </c>
      <c r="C345" s="6">
        <v>88</v>
      </c>
      <c r="D345" s="6">
        <v>1011</v>
      </c>
      <c r="E345" s="45" t="s">
        <v>68</v>
      </c>
      <c r="F345" s="45">
        <v>88968</v>
      </c>
    </row>
    <row r="346" spans="1:6" ht="22.5">
      <c r="A346" s="44" t="s">
        <v>17</v>
      </c>
      <c r="B346" s="6" t="s">
        <v>24</v>
      </c>
      <c r="C346" s="6">
        <v>67</v>
      </c>
      <c r="D346" s="6">
        <v>1350</v>
      </c>
      <c r="E346" s="45" t="s">
        <v>151</v>
      </c>
      <c r="F346" s="45">
        <v>90450</v>
      </c>
    </row>
    <row r="347" spans="1:6" ht="22.5">
      <c r="A347" s="44" t="s">
        <v>23</v>
      </c>
      <c r="B347" s="6" t="s">
        <v>34</v>
      </c>
      <c r="C347" s="6">
        <v>55</v>
      </c>
      <c r="D347" s="6">
        <v>1305</v>
      </c>
      <c r="E347" s="45" t="s">
        <v>152</v>
      </c>
      <c r="F347" s="45">
        <v>71775</v>
      </c>
    </row>
    <row r="348" spans="1:6" ht="22.5">
      <c r="A348" s="44" t="s">
        <v>37</v>
      </c>
      <c r="B348" s="6" t="s">
        <v>32</v>
      </c>
      <c r="C348" s="6">
        <v>39</v>
      </c>
      <c r="D348" s="6">
        <v>1387</v>
      </c>
      <c r="E348" s="45" t="s">
        <v>152</v>
      </c>
      <c r="F348" s="45">
        <v>54093</v>
      </c>
    </row>
    <row r="349" spans="1:6" ht="22.5">
      <c r="A349" s="44" t="s">
        <v>26</v>
      </c>
      <c r="B349" s="6" t="s">
        <v>32</v>
      </c>
      <c r="C349" s="6">
        <v>97</v>
      </c>
      <c r="D349" s="6">
        <v>1009</v>
      </c>
      <c r="E349" s="45" t="s">
        <v>151</v>
      </c>
      <c r="F349" s="45">
        <v>97873</v>
      </c>
    </row>
    <row r="350" spans="1:6" ht="22.5">
      <c r="A350" s="44" t="s">
        <v>31</v>
      </c>
      <c r="B350" s="6" t="s">
        <v>21</v>
      </c>
      <c r="C350" s="6">
        <v>16</v>
      </c>
      <c r="D350" s="6">
        <v>1127</v>
      </c>
      <c r="E350" s="45" t="s">
        <v>68</v>
      </c>
      <c r="F350" s="45">
        <v>18032</v>
      </c>
    </row>
    <row r="351" spans="1:6" ht="22.5">
      <c r="A351" s="44" t="s">
        <v>36</v>
      </c>
      <c r="B351" s="6" t="s">
        <v>32</v>
      </c>
      <c r="C351" s="6">
        <v>52</v>
      </c>
      <c r="D351" s="6">
        <v>1491</v>
      </c>
      <c r="E351" s="45" t="s">
        <v>68</v>
      </c>
      <c r="F351" s="45">
        <v>77532</v>
      </c>
    </row>
    <row r="352" spans="1:6" ht="22.5">
      <c r="A352" s="44" t="s">
        <v>17</v>
      </c>
      <c r="B352" s="6" t="s">
        <v>19</v>
      </c>
      <c r="C352" s="6">
        <v>60</v>
      </c>
      <c r="D352" s="6">
        <v>1127</v>
      </c>
      <c r="E352" s="45" t="s">
        <v>151</v>
      </c>
      <c r="F352" s="45">
        <v>67620</v>
      </c>
    </row>
    <row r="353" spans="1:6" ht="22.5">
      <c r="A353" s="44" t="s">
        <v>26</v>
      </c>
      <c r="B353" s="6" t="s">
        <v>32</v>
      </c>
      <c r="C353" s="6">
        <v>9</v>
      </c>
      <c r="D353" s="6">
        <v>1457</v>
      </c>
      <c r="E353" s="45" t="s">
        <v>152</v>
      </c>
      <c r="F353" s="45">
        <v>13113</v>
      </c>
    </row>
    <row r="354" spans="1:6" ht="22.5">
      <c r="A354" s="44" t="s">
        <v>17</v>
      </c>
      <c r="B354" s="6" t="s">
        <v>24</v>
      </c>
      <c r="C354" s="6">
        <v>100</v>
      </c>
      <c r="D354" s="6">
        <v>1092</v>
      </c>
      <c r="E354" s="45" t="s">
        <v>68</v>
      </c>
      <c r="F354" s="45">
        <v>109200</v>
      </c>
    </row>
    <row r="355" spans="1:6" ht="22.5">
      <c r="A355" s="44" t="s">
        <v>37</v>
      </c>
      <c r="B355" s="6" t="s">
        <v>34</v>
      </c>
      <c r="C355" s="6">
        <v>18</v>
      </c>
      <c r="D355" s="6">
        <v>1343</v>
      </c>
      <c r="E355" s="45" t="s">
        <v>152</v>
      </c>
      <c r="F355" s="45">
        <v>24174</v>
      </c>
    </row>
    <row r="356" spans="1:6" ht="22.5">
      <c r="A356" s="44" t="s">
        <v>37</v>
      </c>
      <c r="B356" s="6" t="s">
        <v>27</v>
      </c>
      <c r="C356" s="6">
        <v>16</v>
      </c>
      <c r="D356" s="6">
        <v>1146</v>
      </c>
      <c r="E356" s="45" t="s">
        <v>150</v>
      </c>
      <c r="F356" s="45">
        <v>18336</v>
      </c>
    </row>
    <row r="357" spans="1:6" ht="22.5">
      <c r="A357" s="44" t="s">
        <v>36</v>
      </c>
      <c r="B357" s="6" t="s">
        <v>27</v>
      </c>
      <c r="C357" s="6">
        <v>69</v>
      </c>
      <c r="D357" s="6">
        <v>1473</v>
      </c>
      <c r="E357" s="45" t="s">
        <v>152</v>
      </c>
      <c r="F357" s="45">
        <v>101637</v>
      </c>
    </row>
    <row r="358" spans="1:6" ht="22.5">
      <c r="A358" s="44" t="s">
        <v>31</v>
      </c>
      <c r="B358" s="6" t="s">
        <v>34</v>
      </c>
      <c r="C358" s="6">
        <v>36</v>
      </c>
      <c r="D358" s="6">
        <v>1270</v>
      </c>
      <c r="E358" s="45" t="s">
        <v>68</v>
      </c>
      <c r="F358" s="45">
        <v>45720</v>
      </c>
    </row>
    <row r="359" spans="1:6" ht="22.5">
      <c r="A359" s="44" t="s">
        <v>26</v>
      </c>
      <c r="B359" s="6" t="s">
        <v>24</v>
      </c>
      <c r="C359" s="6">
        <v>59</v>
      </c>
      <c r="D359" s="6">
        <v>1221</v>
      </c>
      <c r="E359" s="45" t="s">
        <v>68</v>
      </c>
      <c r="F359" s="45">
        <v>72039</v>
      </c>
    </row>
    <row r="360" spans="1:6" ht="22.5">
      <c r="A360" s="44" t="s">
        <v>31</v>
      </c>
      <c r="B360" s="6" t="s">
        <v>18</v>
      </c>
      <c r="C360" s="6">
        <v>93</v>
      </c>
      <c r="D360" s="6">
        <v>1153</v>
      </c>
      <c r="E360" s="45" t="s">
        <v>151</v>
      </c>
      <c r="F360" s="45">
        <v>107229</v>
      </c>
    </row>
    <row r="361" spans="1:6" ht="22.5">
      <c r="A361" s="44" t="s">
        <v>36</v>
      </c>
      <c r="B361" s="6" t="s">
        <v>27</v>
      </c>
      <c r="C361" s="6">
        <v>61</v>
      </c>
      <c r="D361" s="6">
        <v>1139</v>
      </c>
      <c r="E361" s="45" t="s">
        <v>152</v>
      </c>
      <c r="F361" s="45">
        <v>69479</v>
      </c>
    </row>
    <row r="362" spans="1:6" ht="22.5">
      <c r="A362" s="44" t="s">
        <v>37</v>
      </c>
      <c r="B362" s="6" t="s">
        <v>18</v>
      </c>
      <c r="C362" s="6">
        <v>82</v>
      </c>
      <c r="D362" s="6">
        <v>1082</v>
      </c>
      <c r="E362" s="45" t="s">
        <v>152</v>
      </c>
      <c r="F362" s="45">
        <v>88724</v>
      </c>
    </row>
    <row r="363" spans="1:6" ht="22.5">
      <c r="A363" s="44" t="s">
        <v>26</v>
      </c>
      <c r="B363" s="6" t="s">
        <v>19</v>
      </c>
      <c r="C363" s="6">
        <v>53</v>
      </c>
      <c r="D363" s="6">
        <v>1275</v>
      </c>
      <c r="E363" s="45" t="s">
        <v>68</v>
      </c>
      <c r="F363" s="45">
        <v>67575</v>
      </c>
    </row>
    <row r="364" spans="1:6" ht="22.5">
      <c r="A364" s="44" t="s">
        <v>37</v>
      </c>
      <c r="B364" s="6" t="s">
        <v>34</v>
      </c>
      <c r="C364" s="6">
        <v>30</v>
      </c>
      <c r="D364" s="6">
        <v>1089</v>
      </c>
      <c r="E364" s="45" t="s">
        <v>150</v>
      </c>
      <c r="F364" s="45">
        <v>32670</v>
      </c>
    </row>
    <row r="365" spans="1:6" ht="22.5">
      <c r="A365" s="44" t="s">
        <v>23</v>
      </c>
      <c r="B365" s="6" t="s">
        <v>32</v>
      </c>
      <c r="C365" s="6">
        <v>10</v>
      </c>
      <c r="D365" s="6">
        <v>1076</v>
      </c>
      <c r="E365" s="45" t="s">
        <v>68</v>
      </c>
      <c r="F365" s="45">
        <v>10760</v>
      </c>
    </row>
    <row r="366" spans="1:6" ht="22.5">
      <c r="A366" s="44" t="s">
        <v>23</v>
      </c>
      <c r="B366" s="6" t="s">
        <v>27</v>
      </c>
      <c r="C366" s="6">
        <v>95</v>
      </c>
      <c r="D366" s="6">
        <v>1184</v>
      </c>
      <c r="E366" s="45" t="s">
        <v>151</v>
      </c>
      <c r="F366" s="45">
        <v>112480</v>
      </c>
    </row>
    <row r="367" spans="1:6" ht="22.5">
      <c r="A367" s="44" t="s">
        <v>17</v>
      </c>
      <c r="B367" s="6" t="s">
        <v>32</v>
      </c>
      <c r="C367" s="6">
        <v>27</v>
      </c>
      <c r="D367" s="6">
        <v>1156</v>
      </c>
      <c r="E367" s="45" t="s">
        <v>152</v>
      </c>
      <c r="F367" s="45">
        <v>31212</v>
      </c>
    </row>
    <row r="368" spans="1:6" ht="22.5">
      <c r="A368" s="44" t="s">
        <v>26</v>
      </c>
      <c r="B368" s="6" t="s">
        <v>32</v>
      </c>
      <c r="C368" s="6">
        <v>73</v>
      </c>
      <c r="D368" s="6">
        <v>1266</v>
      </c>
      <c r="E368" s="45" t="s">
        <v>150</v>
      </c>
      <c r="F368" s="45">
        <v>92418</v>
      </c>
    </row>
    <row r="369" spans="1:6" ht="22.5">
      <c r="A369" s="44" t="s">
        <v>36</v>
      </c>
      <c r="B369" s="6" t="s">
        <v>19</v>
      </c>
      <c r="C369" s="6">
        <v>81</v>
      </c>
      <c r="D369" s="6">
        <v>1310</v>
      </c>
      <c r="E369" s="45" t="s">
        <v>68</v>
      </c>
      <c r="F369" s="45">
        <v>106110</v>
      </c>
    </row>
    <row r="370" spans="1:6" ht="22.5">
      <c r="A370" s="44" t="s">
        <v>36</v>
      </c>
      <c r="B370" s="6" t="s">
        <v>27</v>
      </c>
      <c r="C370" s="6">
        <v>65</v>
      </c>
      <c r="D370" s="6">
        <v>1496</v>
      </c>
      <c r="E370" s="45" t="s">
        <v>68</v>
      </c>
      <c r="F370" s="45">
        <v>97240</v>
      </c>
    </row>
    <row r="371" spans="1:6" ht="22.5">
      <c r="A371" s="44" t="s">
        <v>31</v>
      </c>
      <c r="B371" s="6" t="s">
        <v>34</v>
      </c>
      <c r="C371" s="6">
        <v>15</v>
      </c>
      <c r="D371" s="6">
        <v>1456</v>
      </c>
      <c r="E371" s="45" t="s">
        <v>68</v>
      </c>
      <c r="F371" s="45">
        <v>21840</v>
      </c>
    </row>
    <row r="372" spans="1:6" ht="22.5">
      <c r="A372" s="44" t="s">
        <v>23</v>
      </c>
      <c r="B372" s="6" t="s">
        <v>32</v>
      </c>
      <c r="C372" s="6">
        <v>41</v>
      </c>
      <c r="D372" s="6">
        <v>1309</v>
      </c>
      <c r="E372" s="45" t="s">
        <v>150</v>
      </c>
      <c r="F372" s="45">
        <v>53669</v>
      </c>
    </row>
    <row r="373" spans="1:6" ht="22.5">
      <c r="A373" s="44" t="s">
        <v>17</v>
      </c>
      <c r="B373" s="6" t="s">
        <v>32</v>
      </c>
      <c r="C373" s="6">
        <v>15</v>
      </c>
      <c r="D373" s="6">
        <v>1287</v>
      </c>
      <c r="E373" s="45" t="s">
        <v>152</v>
      </c>
      <c r="F373" s="45">
        <v>19305</v>
      </c>
    </row>
    <row r="374" spans="1:6" ht="22.5">
      <c r="A374" s="44" t="s">
        <v>37</v>
      </c>
      <c r="B374" s="6" t="s">
        <v>18</v>
      </c>
      <c r="C374" s="6">
        <v>10</v>
      </c>
      <c r="D374" s="6">
        <v>1208</v>
      </c>
      <c r="E374" s="45" t="s">
        <v>150</v>
      </c>
      <c r="F374" s="45">
        <v>12080</v>
      </c>
    </row>
    <row r="375" spans="1:6" ht="22.5">
      <c r="A375" s="44" t="s">
        <v>37</v>
      </c>
      <c r="B375" s="6" t="s">
        <v>27</v>
      </c>
      <c r="C375" s="6">
        <v>3</v>
      </c>
      <c r="D375" s="6">
        <v>1300</v>
      </c>
      <c r="E375" s="45" t="s">
        <v>68</v>
      </c>
      <c r="F375" s="45">
        <v>3900</v>
      </c>
    </row>
    <row r="376" spans="1:6" ht="22.5">
      <c r="A376" s="44" t="s">
        <v>31</v>
      </c>
      <c r="B376" s="6" t="s">
        <v>32</v>
      </c>
      <c r="C376" s="6">
        <v>27</v>
      </c>
      <c r="D376" s="6">
        <v>1129</v>
      </c>
      <c r="E376" s="45" t="s">
        <v>152</v>
      </c>
      <c r="F376" s="45">
        <v>30483</v>
      </c>
    </row>
    <row r="377" spans="1:6" ht="22.5">
      <c r="A377" s="44" t="s">
        <v>31</v>
      </c>
      <c r="B377" s="6" t="s">
        <v>27</v>
      </c>
      <c r="C377" s="6">
        <v>61</v>
      </c>
      <c r="D377" s="6">
        <v>1251</v>
      </c>
      <c r="E377" s="45" t="s">
        <v>150</v>
      </c>
      <c r="F377" s="45">
        <v>76311</v>
      </c>
    </row>
    <row r="378" spans="1:6" ht="22.5">
      <c r="A378" s="44" t="s">
        <v>36</v>
      </c>
      <c r="B378" s="6" t="s">
        <v>34</v>
      </c>
      <c r="C378" s="6">
        <v>90</v>
      </c>
      <c r="D378" s="6">
        <v>1254</v>
      </c>
      <c r="E378" s="45" t="s">
        <v>68</v>
      </c>
      <c r="F378" s="45">
        <v>112860</v>
      </c>
    </row>
    <row r="379" spans="1:6" ht="22.5">
      <c r="A379" s="44" t="s">
        <v>31</v>
      </c>
      <c r="B379" s="6" t="s">
        <v>19</v>
      </c>
      <c r="C379" s="6">
        <v>56</v>
      </c>
      <c r="D379" s="6">
        <v>1427</v>
      </c>
      <c r="E379" s="45" t="s">
        <v>150</v>
      </c>
      <c r="F379" s="45">
        <v>79912</v>
      </c>
    </row>
    <row r="380" spans="1:6" ht="22.5">
      <c r="A380" s="44" t="s">
        <v>23</v>
      </c>
      <c r="B380" s="6" t="s">
        <v>19</v>
      </c>
      <c r="C380" s="6">
        <v>100</v>
      </c>
      <c r="D380" s="6">
        <v>1385</v>
      </c>
      <c r="E380" s="45" t="s">
        <v>68</v>
      </c>
      <c r="F380" s="45">
        <v>138500</v>
      </c>
    </row>
    <row r="381" spans="1:6" ht="22.5">
      <c r="A381" s="44" t="s">
        <v>31</v>
      </c>
      <c r="B381" s="6" t="s">
        <v>34</v>
      </c>
      <c r="C381" s="6">
        <v>23</v>
      </c>
      <c r="D381" s="6">
        <v>1235</v>
      </c>
      <c r="E381" s="45" t="s">
        <v>152</v>
      </c>
      <c r="F381" s="45">
        <v>28405</v>
      </c>
    </row>
    <row r="382" spans="1:6" ht="22.5">
      <c r="A382" s="44" t="s">
        <v>36</v>
      </c>
      <c r="B382" s="6" t="s">
        <v>19</v>
      </c>
      <c r="C382" s="6">
        <v>15</v>
      </c>
      <c r="D382" s="6">
        <v>1100</v>
      </c>
      <c r="E382" s="45" t="s">
        <v>151</v>
      </c>
      <c r="F382" s="45">
        <v>16500</v>
      </c>
    </row>
    <row r="383" spans="1:6" ht="22.5">
      <c r="A383" s="44" t="s">
        <v>36</v>
      </c>
      <c r="B383" s="6" t="s">
        <v>21</v>
      </c>
      <c r="C383" s="6">
        <v>4</v>
      </c>
      <c r="D383" s="6">
        <v>1101</v>
      </c>
      <c r="E383" s="45" t="s">
        <v>68</v>
      </c>
      <c r="F383" s="45">
        <v>4404</v>
      </c>
    </row>
    <row r="384" spans="1:6" ht="22.5">
      <c r="A384" s="44" t="s">
        <v>37</v>
      </c>
      <c r="B384" s="6" t="s">
        <v>21</v>
      </c>
      <c r="C384" s="6">
        <v>55</v>
      </c>
      <c r="D384" s="6">
        <v>1055</v>
      </c>
      <c r="E384" s="45" t="s">
        <v>150</v>
      </c>
      <c r="F384" s="45">
        <v>58025</v>
      </c>
    </row>
    <row r="385" spans="1:6" ht="22.5">
      <c r="A385" s="44" t="s">
        <v>17</v>
      </c>
      <c r="B385" s="6" t="s">
        <v>32</v>
      </c>
      <c r="C385" s="6">
        <v>23</v>
      </c>
      <c r="D385" s="6">
        <v>1427</v>
      </c>
      <c r="E385" s="45" t="s">
        <v>152</v>
      </c>
      <c r="F385" s="45">
        <v>32821</v>
      </c>
    </row>
    <row r="386" spans="1:6" ht="22.5">
      <c r="A386" s="44" t="s">
        <v>31</v>
      </c>
      <c r="B386" s="6" t="s">
        <v>27</v>
      </c>
      <c r="C386" s="6">
        <v>96</v>
      </c>
      <c r="D386" s="6">
        <v>1397</v>
      </c>
      <c r="E386" s="45" t="s">
        <v>151</v>
      </c>
      <c r="F386" s="45">
        <v>134112</v>
      </c>
    </row>
    <row r="387" spans="1:6" ht="22.5">
      <c r="A387" s="44" t="s">
        <v>36</v>
      </c>
      <c r="B387" s="6" t="s">
        <v>27</v>
      </c>
      <c r="C387" s="6">
        <v>85</v>
      </c>
      <c r="D387" s="6">
        <v>1105</v>
      </c>
      <c r="E387" s="45" t="s">
        <v>68</v>
      </c>
      <c r="F387" s="45">
        <v>93925</v>
      </c>
    </row>
    <row r="388" spans="1:6" ht="22.5">
      <c r="A388" s="44" t="s">
        <v>31</v>
      </c>
      <c r="B388" s="6" t="s">
        <v>32</v>
      </c>
      <c r="C388" s="6">
        <v>10</v>
      </c>
      <c r="D388" s="6">
        <v>1224</v>
      </c>
      <c r="E388" s="45" t="s">
        <v>151</v>
      </c>
      <c r="F388" s="45">
        <v>12240</v>
      </c>
    </row>
    <row r="389" spans="1:6" ht="22.5">
      <c r="A389" s="44" t="s">
        <v>23</v>
      </c>
      <c r="B389" s="6" t="s">
        <v>21</v>
      </c>
      <c r="C389" s="6">
        <v>93</v>
      </c>
      <c r="D389" s="6">
        <v>1373</v>
      </c>
      <c r="E389" s="45" t="s">
        <v>152</v>
      </c>
      <c r="F389" s="45">
        <v>127689</v>
      </c>
    </row>
    <row r="390" spans="1:6" ht="22.5">
      <c r="A390" s="44" t="s">
        <v>36</v>
      </c>
      <c r="B390" s="6" t="s">
        <v>21</v>
      </c>
      <c r="C390" s="6">
        <v>12</v>
      </c>
      <c r="D390" s="6">
        <v>1329</v>
      </c>
      <c r="E390" s="45" t="s">
        <v>152</v>
      </c>
      <c r="F390" s="45">
        <v>15948</v>
      </c>
    </row>
    <row r="391" spans="1:6" ht="22.5">
      <c r="A391" s="44" t="s">
        <v>37</v>
      </c>
      <c r="B391" s="6" t="s">
        <v>24</v>
      </c>
      <c r="C391" s="6">
        <v>5</v>
      </c>
      <c r="D391" s="6">
        <v>1325</v>
      </c>
      <c r="E391" s="45" t="s">
        <v>68</v>
      </c>
      <c r="F391" s="45">
        <v>6625</v>
      </c>
    </row>
    <row r="392" spans="1:6" ht="22.5">
      <c r="A392" s="44" t="s">
        <v>36</v>
      </c>
      <c r="B392" s="6" t="s">
        <v>34</v>
      </c>
      <c r="C392" s="6">
        <v>56</v>
      </c>
      <c r="D392" s="6">
        <v>1476</v>
      </c>
      <c r="E392" s="45" t="s">
        <v>68</v>
      </c>
      <c r="F392" s="45">
        <v>82656</v>
      </c>
    </row>
    <row r="393" spans="1:6" ht="22.5">
      <c r="A393" s="44" t="s">
        <v>31</v>
      </c>
      <c r="B393" s="6" t="s">
        <v>19</v>
      </c>
      <c r="C393" s="6">
        <v>94</v>
      </c>
      <c r="D393" s="6">
        <v>1440</v>
      </c>
      <c r="E393" s="45" t="s">
        <v>151</v>
      </c>
      <c r="F393" s="45">
        <v>135360</v>
      </c>
    </row>
    <row r="394" spans="1:6" ht="22.5">
      <c r="A394" s="44" t="s">
        <v>37</v>
      </c>
      <c r="B394" s="6" t="s">
        <v>32</v>
      </c>
      <c r="C394" s="6">
        <v>91</v>
      </c>
      <c r="D394" s="6">
        <v>1190</v>
      </c>
      <c r="E394" s="45" t="s">
        <v>68</v>
      </c>
      <c r="F394" s="45">
        <v>108290</v>
      </c>
    </row>
    <row r="395" spans="1:6" ht="22.5">
      <c r="A395" s="44" t="s">
        <v>17</v>
      </c>
      <c r="B395" s="6" t="s">
        <v>24</v>
      </c>
      <c r="C395" s="6">
        <v>54</v>
      </c>
      <c r="D395" s="6">
        <v>1224</v>
      </c>
      <c r="E395" s="45" t="s">
        <v>152</v>
      </c>
      <c r="F395" s="45">
        <v>66096</v>
      </c>
    </row>
    <row r="396" spans="1:6" ht="22.5">
      <c r="A396" s="44" t="s">
        <v>31</v>
      </c>
      <c r="B396" s="6" t="s">
        <v>24</v>
      </c>
      <c r="C396" s="6">
        <v>43</v>
      </c>
      <c r="D396" s="6">
        <v>1223</v>
      </c>
      <c r="E396" s="45" t="s">
        <v>150</v>
      </c>
      <c r="F396" s="45">
        <v>52589</v>
      </c>
    </row>
    <row r="397" spans="1:6" ht="22.5">
      <c r="A397" s="44" t="s">
        <v>17</v>
      </c>
      <c r="B397" s="6" t="s">
        <v>32</v>
      </c>
      <c r="C397" s="6">
        <v>19</v>
      </c>
      <c r="D397" s="6">
        <v>1261</v>
      </c>
      <c r="E397" s="45" t="s">
        <v>152</v>
      </c>
      <c r="F397" s="45">
        <v>23959</v>
      </c>
    </row>
    <row r="398" spans="1:6" ht="22.5">
      <c r="A398" s="44" t="s">
        <v>17</v>
      </c>
      <c r="B398" s="6" t="s">
        <v>27</v>
      </c>
      <c r="C398" s="6">
        <v>71</v>
      </c>
      <c r="D398" s="6">
        <v>1313</v>
      </c>
      <c r="E398" s="45" t="s">
        <v>68</v>
      </c>
      <c r="F398" s="45">
        <v>93223</v>
      </c>
    </row>
    <row r="399" spans="1:6" ht="22.5">
      <c r="A399" s="44" t="s">
        <v>37</v>
      </c>
      <c r="B399" s="6" t="s">
        <v>34</v>
      </c>
      <c r="C399" s="6">
        <v>64</v>
      </c>
      <c r="D399" s="6">
        <v>1076</v>
      </c>
      <c r="E399" s="45" t="s">
        <v>151</v>
      </c>
      <c r="F399" s="45">
        <v>68864</v>
      </c>
    </row>
    <row r="400" spans="1:6" ht="22.5">
      <c r="A400" s="44" t="s">
        <v>17</v>
      </c>
      <c r="B400" s="6" t="s">
        <v>27</v>
      </c>
      <c r="C400" s="6">
        <v>38</v>
      </c>
      <c r="D400" s="6">
        <v>1097</v>
      </c>
      <c r="E400" s="45" t="s">
        <v>150</v>
      </c>
      <c r="F400" s="45">
        <v>41686</v>
      </c>
    </row>
    <row r="401" spans="1:6" ht="22.5">
      <c r="A401" s="44" t="s">
        <v>37</v>
      </c>
      <c r="B401" s="6" t="s">
        <v>34</v>
      </c>
      <c r="C401" s="6">
        <v>50</v>
      </c>
      <c r="D401" s="6">
        <v>1146</v>
      </c>
      <c r="E401" s="45" t="s">
        <v>152</v>
      </c>
      <c r="F401" s="45">
        <v>57300</v>
      </c>
    </row>
    <row r="402" spans="1:6" ht="22.5">
      <c r="A402" s="44" t="s">
        <v>23</v>
      </c>
      <c r="B402" s="6" t="s">
        <v>19</v>
      </c>
      <c r="C402" s="6">
        <v>98</v>
      </c>
      <c r="D402" s="6">
        <v>1064</v>
      </c>
      <c r="E402" s="45" t="s">
        <v>152</v>
      </c>
      <c r="F402" s="45">
        <v>104272</v>
      </c>
    </row>
    <row r="403" spans="1:6" ht="22.5">
      <c r="A403" s="44" t="s">
        <v>26</v>
      </c>
      <c r="B403" s="6" t="s">
        <v>19</v>
      </c>
      <c r="C403" s="6">
        <v>72</v>
      </c>
      <c r="D403" s="6">
        <v>1364</v>
      </c>
      <c r="E403" s="45" t="s">
        <v>150</v>
      </c>
      <c r="F403" s="45">
        <v>98208</v>
      </c>
    </row>
    <row r="404" spans="1:6" ht="22.5">
      <c r="A404" s="44" t="s">
        <v>31</v>
      </c>
      <c r="B404" s="6" t="s">
        <v>32</v>
      </c>
      <c r="C404" s="6">
        <v>62</v>
      </c>
      <c r="D404" s="6">
        <v>1056</v>
      </c>
      <c r="E404" s="45" t="s">
        <v>151</v>
      </c>
      <c r="F404" s="45">
        <v>65472</v>
      </c>
    </row>
    <row r="405" spans="1:6" ht="22.5">
      <c r="A405" s="44" t="s">
        <v>37</v>
      </c>
      <c r="B405" s="6" t="s">
        <v>21</v>
      </c>
      <c r="C405" s="6">
        <v>43</v>
      </c>
      <c r="D405" s="6">
        <v>1467</v>
      </c>
      <c r="E405" s="45" t="s">
        <v>152</v>
      </c>
      <c r="F405" s="45">
        <v>63081</v>
      </c>
    </row>
    <row r="406" spans="1:6" ht="22.5">
      <c r="A406" s="44" t="s">
        <v>23</v>
      </c>
      <c r="B406" s="6" t="s">
        <v>19</v>
      </c>
      <c r="C406" s="6">
        <v>25</v>
      </c>
      <c r="D406" s="6">
        <v>1383</v>
      </c>
      <c r="E406" s="45" t="s">
        <v>151</v>
      </c>
      <c r="F406" s="45">
        <v>34575</v>
      </c>
    </row>
    <row r="407" spans="1:6" ht="22.5">
      <c r="A407" s="44" t="s">
        <v>23</v>
      </c>
      <c r="B407" s="6" t="s">
        <v>34</v>
      </c>
      <c r="C407" s="6">
        <v>9</v>
      </c>
      <c r="D407" s="6">
        <v>1444</v>
      </c>
      <c r="E407" s="45" t="s">
        <v>68</v>
      </c>
      <c r="F407" s="45">
        <v>12996</v>
      </c>
    </row>
    <row r="408" spans="1:6" ht="22.5">
      <c r="A408" s="44" t="s">
        <v>36</v>
      </c>
      <c r="B408" s="6" t="s">
        <v>19</v>
      </c>
      <c r="C408" s="6">
        <v>89</v>
      </c>
      <c r="D408" s="6">
        <v>1251</v>
      </c>
      <c r="E408" s="45" t="s">
        <v>68</v>
      </c>
      <c r="F408" s="45">
        <v>111339</v>
      </c>
    </row>
    <row r="409" spans="1:6" ht="22.5">
      <c r="A409" s="44" t="s">
        <v>26</v>
      </c>
      <c r="B409" s="6" t="s">
        <v>18</v>
      </c>
      <c r="C409" s="6">
        <v>78</v>
      </c>
      <c r="D409" s="6">
        <v>1491</v>
      </c>
      <c r="E409" s="45" t="s">
        <v>152</v>
      </c>
      <c r="F409" s="45">
        <v>116298</v>
      </c>
    </row>
    <row r="410" spans="1:6" ht="22.5">
      <c r="A410" s="44" t="s">
        <v>23</v>
      </c>
      <c r="B410" s="6" t="s">
        <v>21</v>
      </c>
      <c r="C410" s="6">
        <v>82</v>
      </c>
      <c r="D410" s="6">
        <v>1061</v>
      </c>
      <c r="E410" s="45" t="s">
        <v>150</v>
      </c>
      <c r="F410" s="45">
        <v>87002</v>
      </c>
    </row>
    <row r="411" spans="1:6" ht="22.5">
      <c r="A411" s="44" t="s">
        <v>37</v>
      </c>
      <c r="B411" s="6" t="s">
        <v>21</v>
      </c>
      <c r="C411" s="6">
        <v>30</v>
      </c>
      <c r="D411" s="6">
        <v>1268</v>
      </c>
      <c r="E411" s="45" t="s">
        <v>150</v>
      </c>
      <c r="F411" s="45">
        <v>38040</v>
      </c>
    </row>
    <row r="412" spans="1:6" ht="22.5">
      <c r="A412" s="44" t="s">
        <v>36</v>
      </c>
      <c r="B412" s="6" t="s">
        <v>18</v>
      </c>
      <c r="C412" s="6">
        <v>71</v>
      </c>
      <c r="D412" s="6">
        <v>1160</v>
      </c>
      <c r="E412" s="45" t="s">
        <v>68</v>
      </c>
      <c r="F412" s="45">
        <v>82360</v>
      </c>
    </row>
    <row r="413" spans="1:6" ht="22.5">
      <c r="A413" s="44" t="s">
        <v>23</v>
      </c>
      <c r="B413" s="6" t="s">
        <v>18</v>
      </c>
      <c r="C413" s="6">
        <v>75</v>
      </c>
      <c r="D413" s="6">
        <v>1098</v>
      </c>
      <c r="E413" s="45" t="s">
        <v>151</v>
      </c>
      <c r="F413" s="45">
        <v>82350</v>
      </c>
    </row>
    <row r="414" spans="1:6" ht="22.5">
      <c r="A414" s="44" t="s">
        <v>23</v>
      </c>
      <c r="B414" s="6" t="s">
        <v>27</v>
      </c>
      <c r="C414" s="6">
        <v>11</v>
      </c>
      <c r="D414" s="6">
        <v>1394</v>
      </c>
      <c r="E414" s="45" t="s">
        <v>152</v>
      </c>
      <c r="F414" s="45">
        <v>15334</v>
      </c>
    </row>
    <row r="415" spans="1:6" ht="22.5">
      <c r="A415" s="44" t="s">
        <v>37</v>
      </c>
      <c r="B415" s="6" t="s">
        <v>21</v>
      </c>
      <c r="C415" s="6">
        <v>62</v>
      </c>
      <c r="D415" s="6">
        <v>1119</v>
      </c>
      <c r="E415" s="45" t="s">
        <v>68</v>
      </c>
      <c r="F415" s="45">
        <v>69378</v>
      </c>
    </row>
    <row r="416" spans="1:6" ht="22.5">
      <c r="A416" s="44" t="s">
        <v>36</v>
      </c>
      <c r="B416" s="6" t="s">
        <v>27</v>
      </c>
      <c r="C416" s="6">
        <v>6</v>
      </c>
      <c r="D416" s="6">
        <v>1157</v>
      </c>
      <c r="E416" s="45" t="s">
        <v>68</v>
      </c>
      <c r="F416" s="45">
        <v>6942</v>
      </c>
    </row>
    <row r="417" spans="1:6" ht="22.5">
      <c r="A417" s="44" t="s">
        <v>23</v>
      </c>
      <c r="B417" s="6" t="s">
        <v>21</v>
      </c>
      <c r="C417" s="6">
        <v>81</v>
      </c>
      <c r="D417" s="6">
        <v>1479</v>
      </c>
      <c r="E417" s="45" t="s">
        <v>152</v>
      </c>
      <c r="F417" s="45">
        <v>119799</v>
      </c>
    </row>
    <row r="418" spans="1:6" ht="22.5">
      <c r="A418" s="44" t="s">
        <v>37</v>
      </c>
      <c r="B418" s="6" t="s">
        <v>18</v>
      </c>
      <c r="C418" s="6">
        <v>44</v>
      </c>
      <c r="D418" s="6">
        <v>1179</v>
      </c>
      <c r="E418" s="45" t="s">
        <v>151</v>
      </c>
      <c r="F418" s="45">
        <v>51876</v>
      </c>
    </row>
    <row r="419" spans="1:6" ht="22.5">
      <c r="A419" s="44" t="s">
        <v>36</v>
      </c>
      <c r="B419" s="6" t="s">
        <v>24</v>
      </c>
      <c r="C419" s="6">
        <v>16</v>
      </c>
      <c r="D419" s="6">
        <v>1274</v>
      </c>
      <c r="E419" s="45" t="s">
        <v>151</v>
      </c>
      <c r="F419" s="45">
        <v>20384</v>
      </c>
    </row>
    <row r="420" spans="1:6" ht="22.5">
      <c r="A420" s="44" t="s">
        <v>26</v>
      </c>
      <c r="B420" s="6" t="s">
        <v>24</v>
      </c>
      <c r="C420" s="6">
        <v>54</v>
      </c>
      <c r="D420" s="6">
        <v>1413</v>
      </c>
      <c r="E420" s="45" t="s">
        <v>150</v>
      </c>
      <c r="F420" s="45">
        <v>76302</v>
      </c>
    </row>
    <row r="421" spans="1:6" ht="22.5">
      <c r="A421" s="44" t="s">
        <v>26</v>
      </c>
      <c r="B421" s="6" t="s">
        <v>24</v>
      </c>
      <c r="C421" s="6">
        <v>56</v>
      </c>
      <c r="D421" s="6">
        <v>1463</v>
      </c>
      <c r="E421" s="45" t="s">
        <v>152</v>
      </c>
      <c r="F421" s="45">
        <v>81928</v>
      </c>
    </row>
    <row r="422" spans="1:6" ht="22.5">
      <c r="A422" s="44" t="s">
        <v>36</v>
      </c>
      <c r="B422" s="6" t="s">
        <v>18</v>
      </c>
      <c r="C422" s="6">
        <v>41</v>
      </c>
      <c r="D422" s="6">
        <v>1034</v>
      </c>
      <c r="E422" s="45" t="s">
        <v>150</v>
      </c>
      <c r="F422" s="45">
        <v>42394</v>
      </c>
    </row>
    <row r="423" spans="1:6" ht="22.5">
      <c r="A423" s="44" t="s">
        <v>31</v>
      </c>
      <c r="B423" s="6" t="s">
        <v>21</v>
      </c>
      <c r="C423" s="6">
        <v>67</v>
      </c>
      <c r="D423" s="6">
        <v>1093</v>
      </c>
      <c r="E423" s="45" t="s">
        <v>152</v>
      </c>
      <c r="F423" s="45">
        <v>73231</v>
      </c>
    </row>
    <row r="424" spans="1:6" ht="22.5">
      <c r="A424" s="44" t="s">
        <v>26</v>
      </c>
      <c r="B424" s="6" t="s">
        <v>19</v>
      </c>
      <c r="C424" s="6">
        <v>80</v>
      </c>
      <c r="D424" s="6">
        <v>1216</v>
      </c>
      <c r="E424" s="45" t="s">
        <v>151</v>
      </c>
      <c r="F424" s="45">
        <v>97280</v>
      </c>
    </row>
    <row r="425" spans="1:6" ht="22.5">
      <c r="A425" s="44" t="s">
        <v>37</v>
      </c>
      <c r="B425" s="6" t="s">
        <v>32</v>
      </c>
      <c r="C425" s="6">
        <v>32</v>
      </c>
      <c r="D425" s="6">
        <v>1055</v>
      </c>
      <c r="E425" s="45" t="s">
        <v>68</v>
      </c>
      <c r="F425" s="45">
        <v>33760</v>
      </c>
    </row>
    <row r="426" spans="1:6" ht="22.5">
      <c r="A426" s="44" t="s">
        <v>36</v>
      </c>
      <c r="B426" s="6" t="s">
        <v>32</v>
      </c>
      <c r="C426" s="6">
        <v>45</v>
      </c>
      <c r="D426" s="6">
        <v>1309</v>
      </c>
      <c r="E426" s="45" t="s">
        <v>152</v>
      </c>
      <c r="F426" s="45">
        <v>58905</v>
      </c>
    </row>
    <row r="427" spans="1:6" ht="22.5">
      <c r="A427" s="44" t="s">
        <v>17</v>
      </c>
      <c r="B427" s="6" t="s">
        <v>19</v>
      </c>
      <c r="C427" s="6">
        <v>37</v>
      </c>
      <c r="D427" s="6">
        <v>1073</v>
      </c>
      <c r="E427" s="45" t="s">
        <v>151</v>
      </c>
      <c r="F427" s="45">
        <v>39701</v>
      </c>
    </row>
    <row r="428" spans="1:6" ht="22.5">
      <c r="A428" s="44" t="s">
        <v>23</v>
      </c>
      <c r="B428" s="6" t="s">
        <v>27</v>
      </c>
      <c r="C428" s="6">
        <v>32</v>
      </c>
      <c r="D428" s="6">
        <v>1195</v>
      </c>
      <c r="E428" s="45" t="s">
        <v>152</v>
      </c>
      <c r="F428" s="45">
        <v>38240</v>
      </c>
    </row>
    <row r="429" spans="1:6" ht="22.5">
      <c r="A429" s="44" t="s">
        <v>17</v>
      </c>
      <c r="B429" s="6" t="s">
        <v>18</v>
      </c>
      <c r="C429" s="6">
        <v>36</v>
      </c>
      <c r="D429" s="6">
        <v>1217</v>
      </c>
      <c r="E429" s="45" t="s">
        <v>150</v>
      </c>
      <c r="F429" s="45">
        <v>43812</v>
      </c>
    </row>
    <row r="430" spans="1:6" ht="22.5">
      <c r="A430" s="44" t="s">
        <v>17</v>
      </c>
      <c r="B430" s="6" t="s">
        <v>24</v>
      </c>
      <c r="C430" s="6">
        <v>50</v>
      </c>
      <c r="D430" s="6">
        <v>1007</v>
      </c>
      <c r="E430" s="45" t="s">
        <v>68</v>
      </c>
      <c r="F430" s="45">
        <v>50350</v>
      </c>
    </row>
    <row r="431" spans="1:6" ht="22.5">
      <c r="A431" s="44" t="s">
        <v>36</v>
      </c>
      <c r="B431" s="6" t="s">
        <v>34</v>
      </c>
      <c r="C431" s="6">
        <v>8</v>
      </c>
      <c r="D431" s="6">
        <v>1116</v>
      </c>
      <c r="E431" s="45" t="s">
        <v>152</v>
      </c>
      <c r="F431" s="45">
        <v>8928</v>
      </c>
    </row>
    <row r="432" spans="1:6" ht="22.5">
      <c r="A432" s="44" t="s">
        <v>37</v>
      </c>
      <c r="B432" s="6" t="s">
        <v>34</v>
      </c>
      <c r="C432" s="6">
        <v>59</v>
      </c>
      <c r="D432" s="6">
        <v>1034</v>
      </c>
      <c r="E432" s="45" t="s">
        <v>150</v>
      </c>
      <c r="F432" s="45">
        <v>61006</v>
      </c>
    </row>
    <row r="433" spans="1:6" ht="22.5">
      <c r="A433" s="44" t="s">
        <v>31</v>
      </c>
      <c r="B433" s="6" t="s">
        <v>24</v>
      </c>
      <c r="C433" s="6">
        <v>26</v>
      </c>
      <c r="D433" s="6">
        <v>1182</v>
      </c>
      <c r="E433" s="45" t="s">
        <v>152</v>
      </c>
      <c r="F433" s="45">
        <v>30732</v>
      </c>
    </row>
    <row r="434" spans="1:6" ht="22.5">
      <c r="A434" s="44" t="s">
        <v>26</v>
      </c>
      <c r="B434" s="6" t="s">
        <v>21</v>
      </c>
      <c r="C434" s="6">
        <v>38</v>
      </c>
      <c r="D434" s="6">
        <v>1314</v>
      </c>
      <c r="E434" s="45" t="s">
        <v>150</v>
      </c>
      <c r="F434" s="45">
        <v>49932</v>
      </c>
    </row>
    <row r="435" spans="1:6" ht="22.5">
      <c r="A435" s="44" t="s">
        <v>17</v>
      </c>
      <c r="B435" s="6" t="s">
        <v>34</v>
      </c>
      <c r="C435" s="6">
        <v>83</v>
      </c>
      <c r="D435" s="6">
        <v>1421</v>
      </c>
      <c r="E435" s="45" t="s">
        <v>151</v>
      </c>
      <c r="F435" s="45">
        <v>117943</v>
      </c>
    </row>
    <row r="436" spans="1:6" ht="22.5">
      <c r="A436" s="44" t="s">
        <v>37</v>
      </c>
      <c r="B436" s="6" t="s">
        <v>21</v>
      </c>
      <c r="C436" s="6">
        <v>72</v>
      </c>
      <c r="D436" s="6">
        <v>1229</v>
      </c>
      <c r="E436" s="45" t="s">
        <v>68</v>
      </c>
      <c r="F436" s="45">
        <v>88488</v>
      </c>
    </row>
    <row r="437" spans="1:6" ht="22.5">
      <c r="A437" s="44" t="s">
        <v>36</v>
      </c>
      <c r="B437" s="6" t="s">
        <v>27</v>
      </c>
      <c r="C437" s="6">
        <v>56</v>
      </c>
      <c r="D437" s="6">
        <v>1434</v>
      </c>
      <c r="E437" s="45" t="s">
        <v>68</v>
      </c>
      <c r="F437" s="45">
        <v>80304</v>
      </c>
    </row>
    <row r="438" spans="1:6" ht="22.5">
      <c r="A438" s="44" t="s">
        <v>36</v>
      </c>
      <c r="B438" s="6" t="s">
        <v>27</v>
      </c>
      <c r="C438" s="6">
        <v>88</v>
      </c>
      <c r="D438" s="6">
        <v>1019</v>
      </c>
      <c r="E438" s="45" t="s">
        <v>150</v>
      </c>
      <c r="F438" s="45">
        <v>89672</v>
      </c>
    </row>
    <row r="439" spans="1:6" ht="22.5">
      <c r="A439" s="44" t="s">
        <v>36</v>
      </c>
      <c r="B439" s="6" t="s">
        <v>32</v>
      </c>
      <c r="C439" s="6">
        <v>95</v>
      </c>
      <c r="D439" s="6">
        <v>1259</v>
      </c>
      <c r="E439" s="45" t="s">
        <v>68</v>
      </c>
      <c r="F439" s="45">
        <v>119605</v>
      </c>
    </row>
    <row r="440" spans="1:6" ht="22.5">
      <c r="A440" s="44" t="s">
        <v>36</v>
      </c>
      <c r="B440" s="6" t="s">
        <v>32</v>
      </c>
      <c r="C440" s="6">
        <v>20</v>
      </c>
      <c r="D440" s="6">
        <v>1268</v>
      </c>
      <c r="E440" s="45" t="s">
        <v>150</v>
      </c>
      <c r="F440" s="45">
        <v>25360</v>
      </c>
    </row>
    <row r="441" spans="1:6" ht="22.5">
      <c r="A441" s="44" t="s">
        <v>37</v>
      </c>
      <c r="B441" s="6" t="s">
        <v>27</v>
      </c>
      <c r="C441" s="6">
        <v>17</v>
      </c>
      <c r="D441" s="6">
        <v>1287</v>
      </c>
      <c r="E441" s="45" t="s">
        <v>151</v>
      </c>
      <c r="F441" s="45">
        <v>21879</v>
      </c>
    </row>
    <row r="442" spans="1:6" ht="22.5">
      <c r="A442" s="44" t="s">
        <v>23</v>
      </c>
      <c r="B442" s="6" t="s">
        <v>24</v>
      </c>
      <c r="C442" s="6">
        <v>40</v>
      </c>
      <c r="D442" s="6">
        <v>1424</v>
      </c>
      <c r="E442" s="45" t="s">
        <v>150</v>
      </c>
      <c r="F442" s="45">
        <v>56960</v>
      </c>
    </row>
    <row r="443" spans="1:6" ht="22.5">
      <c r="A443" s="44" t="s">
        <v>26</v>
      </c>
      <c r="B443" s="6" t="s">
        <v>27</v>
      </c>
      <c r="C443" s="6">
        <v>34</v>
      </c>
      <c r="D443" s="6">
        <v>1317</v>
      </c>
      <c r="E443" s="45" t="s">
        <v>151</v>
      </c>
      <c r="F443" s="45">
        <v>44778</v>
      </c>
    </row>
    <row r="444" spans="1:6" ht="22.5">
      <c r="A444" s="44" t="s">
        <v>17</v>
      </c>
      <c r="B444" s="6" t="s">
        <v>19</v>
      </c>
      <c r="C444" s="6">
        <v>49</v>
      </c>
      <c r="D444" s="6">
        <v>1048</v>
      </c>
      <c r="E444" s="45" t="s">
        <v>150</v>
      </c>
      <c r="F444" s="45">
        <v>51352</v>
      </c>
    </row>
    <row r="445" spans="1:6" ht="22.5">
      <c r="A445" s="44" t="s">
        <v>23</v>
      </c>
      <c r="B445" s="6" t="s">
        <v>24</v>
      </c>
      <c r="C445" s="6">
        <v>39</v>
      </c>
      <c r="D445" s="6">
        <v>1354</v>
      </c>
      <c r="E445" s="45" t="s">
        <v>151</v>
      </c>
      <c r="F445" s="45">
        <v>52806</v>
      </c>
    </row>
    <row r="446" spans="1:6" ht="22.5">
      <c r="A446" s="44" t="s">
        <v>31</v>
      </c>
      <c r="B446" s="6" t="s">
        <v>34</v>
      </c>
      <c r="C446" s="6">
        <v>61</v>
      </c>
      <c r="D446" s="6">
        <v>1005</v>
      </c>
      <c r="E446" s="45" t="s">
        <v>151</v>
      </c>
      <c r="F446" s="45">
        <v>61305</v>
      </c>
    </row>
    <row r="447" spans="1:6" ht="22.5">
      <c r="A447" s="44" t="s">
        <v>31</v>
      </c>
      <c r="B447" s="6" t="s">
        <v>21</v>
      </c>
      <c r="C447" s="6">
        <v>41</v>
      </c>
      <c r="D447" s="6">
        <v>1045</v>
      </c>
      <c r="E447" s="45" t="s">
        <v>150</v>
      </c>
      <c r="F447" s="45">
        <v>42845</v>
      </c>
    </row>
    <row r="448" spans="1:6" ht="22.5">
      <c r="A448" s="44" t="s">
        <v>26</v>
      </c>
      <c r="B448" s="6" t="s">
        <v>19</v>
      </c>
      <c r="C448" s="6">
        <v>53</v>
      </c>
      <c r="D448" s="6">
        <v>1207</v>
      </c>
      <c r="E448" s="45" t="s">
        <v>150</v>
      </c>
      <c r="F448" s="45">
        <v>63971</v>
      </c>
    </row>
    <row r="449" spans="1:6" ht="22.5">
      <c r="A449" s="44" t="s">
        <v>23</v>
      </c>
      <c r="B449" s="6" t="s">
        <v>19</v>
      </c>
      <c r="C449" s="6">
        <v>50</v>
      </c>
      <c r="D449" s="6">
        <v>1038</v>
      </c>
      <c r="E449" s="45" t="s">
        <v>152</v>
      </c>
      <c r="F449" s="45">
        <v>51900</v>
      </c>
    </row>
    <row r="450" spans="1:6" ht="22.5">
      <c r="A450" s="44" t="s">
        <v>17</v>
      </c>
      <c r="B450" s="6" t="s">
        <v>24</v>
      </c>
      <c r="C450" s="6">
        <v>19</v>
      </c>
      <c r="D450" s="6">
        <v>1213</v>
      </c>
      <c r="E450" s="45" t="s">
        <v>68</v>
      </c>
      <c r="F450" s="45">
        <v>23047</v>
      </c>
    </row>
    <row r="451" spans="1:6" ht="22.5">
      <c r="A451" s="44" t="s">
        <v>17</v>
      </c>
      <c r="B451" s="6" t="s">
        <v>18</v>
      </c>
      <c r="C451" s="6">
        <v>73</v>
      </c>
      <c r="D451" s="6">
        <v>1304</v>
      </c>
      <c r="E451" s="45" t="s">
        <v>150</v>
      </c>
      <c r="F451" s="45">
        <v>95192</v>
      </c>
    </row>
    <row r="452" spans="1:6" ht="22.5">
      <c r="A452" s="44" t="s">
        <v>31</v>
      </c>
      <c r="B452" s="6" t="s">
        <v>34</v>
      </c>
      <c r="C452" s="6">
        <v>17</v>
      </c>
      <c r="D452" s="6">
        <v>1412</v>
      </c>
      <c r="E452" s="45" t="s">
        <v>152</v>
      </c>
      <c r="F452" s="45">
        <v>24004</v>
      </c>
    </row>
    <row r="453" spans="1:6" ht="22.5">
      <c r="A453" s="44" t="s">
        <v>26</v>
      </c>
      <c r="B453" s="6" t="s">
        <v>18</v>
      </c>
      <c r="C453" s="6">
        <v>13</v>
      </c>
      <c r="D453" s="6">
        <v>1003</v>
      </c>
      <c r="E453" s="45" t="s">
        <v>152</v>
      </c>
      <c r="F453" s="45">
        <v>13039</v>
      </c>
    </row>
    <row r="454" spans="1:6" ht="22.5">
      <c r="A454" s="44" t="s">
        <v>31</v>
      </c>
      <c r="B454" s="6" t="s">
        <v>21</v>
      </c>
      <c r="C454" s="6">
        <v>89</v>
      </c>
      <c r="D454" s="6">
        <v>1085</v>
      </c>
      <c r="E454" s="45" t="s">
        <v>68</v>
      </c>
      <c r="F454" s="45">
        <v>96565</v>
      </c>
    </row>
    <row r="455" spans="1:6" ht="22.5">
      <c r="A455" s="49" t="s">
        <v>31</v>
      </c>
      <c r="B455" s="50" t="s">
        <v>18</v>
      </c>
      <c r="C455" s="50">
        <v>22</v>
      </c>
      <c r="D455" s="50">
        <v>1305</v>
      </c>
      <c r="E455" s="51" t="s">
        <v>151</v>
      </c>
      <c r="F455" s="51">
        <v>28710</v>
      </c>
    </row>
    <row r="456" spans="1:6">
      <c r="A456" s="52" t="s">
        <v>144</v>
      </c>
      <c r="B456" s="53">
        <f>SUBTOTAL(103,Table2[نام کالا])</f>
        <v>454</v>
      </c>
      <c r="C456" s="53">
        <f>SUBTOTAL(104,Table2[تعداد فروش])</f>
        <v>100</v>
      </c>
      <c r="D456" s="53">
        <f>SUBTOTAL(109,Table2[قیمت واحد])</f>
        <v>561541</v>
      </c>
      <c r="E456" s="53"/>
      <c r="F456" s="54">
        <f>SUBTOTAL(109,Table2[قیمت کل])</f>
        <v>28330542</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7"/>
  <sheetViews>
    <sheetView showGridLines="0" workbookViewId="0">
      <selection activeCell="B10" sqref="B10"/>
    </sheetView>
  </sheetViews>
  <sheetFormatPr defaultRowHeight="15"/>
  <cols>
    <col min="1" max="1" width="14.5703125" style="61" customWidth="1"/>
    <col min="2" max="2" width="16.28515625" style="61" customWidth="1"/>
    <col min="3" max="3" width="7" style="61" customWidth="1"/>
    <col min="4" max="4" width="11.28515625" style="61" bestFit="1" customWidth="1"/>
    <col min="5" max="5" width="8" style="61" customWidth="1"/>
    <col min="6" max="6" width="11.28515625" style="61" customWidth="1"/>
    <col min="7" max="8" width="8" style="61" customWidth="1"/>
    <col min="9" max="9" width="11.28515625" style="61" customWidth="1"/>
    <col min="10" max="10" width="8" style="61" customWidth="1"/>
    <col min="11" max="11" width="9.5703125" style="61" bestFit="1" customWidth="1"/>
    <col min="12" max="14" width="8" style="61" customWidth="1"/>
    <col min="15" max="15" width="7" style="61" customWidth="1"/>
    <col min="16" max="16" width="8.85546875" style="61" customWidth="1"/>
    <col min="17" max="17" width="7" style="61" customWidth="1"/>
    <col min="18" max="18" width="8" style="61" customWidth="1"/>
    <col min="19" max="19" width="7" style="61" customWidth="1"/>
    <col min="20" max="20" width="8" style="61" customWidth="1"/>
    <col min="21" max="21" width="8.7109375" style="61" customWidth="1"/>
    <col min="22" max="22" width="8" style="61" customWidth="1"/>
    <col min="23" max="24" width="7" style="61" customWidth="1"/>
    <col min="25" max="25" width="8" style="61" customWidth="1"/>
    <col min="26" max="26" width="8.28515625" style="61" customWidth="1"/>
    <col min="27" max="27" width="7.42578125" style="61" customWidth="1"/>
    <col min="28" max="28" width="8" style="61" customWidth="1"/>
    <col min="29" max="29" width="7" style="61" customWidth="1"/>
    <col min="30" max="30" width="8" style="61" customWidth="1"/>
    <col min="31" max="31" width="10.42578125" style="61" bestFit="1" customWidth="1"/>
    <col min="32" max="32" width="7.42578125" style="61" customWidth="1"/>
    <col min="33" max="33" width="7" style="61" customWidth="1"/>
    <col min="34" max="35" width="8" style="61" customWidth="1"/>
    <col min="36" max="36" width="10.42578125" style="61" bestFit="1" customWidth="1"/>
    <col min="37" max="37" width="11.28515625" style="61" bestFit="1" customWidth="1"/>
    <col min="38" max="16384" width="9.140625" style="61"/>
  </cols>
  <sheetData>
    <row r="3" spans="1:4">
      <c r="A3" s="62" t="s">
        <v>148</v>
      </c>
      <c r="B3" s="62" t="s">
        <v>147</v>
      </c>
      <c r="C3" s="62"/>
      <c r="D3" s="62"/>
    </row>
    <row r="4" spans="1:4">
      <c r="A4" s="62" t="s">
        <v>145</v>
      </c>
      <c r="B4" s="62" t="s">
        <v>151</v>
      </c>
      <c r="C4" s="62" t="s">
        <v>152</v>
      </c>
      <c r="D4" s="62" t="s">
        <v>146</v>
      </c>
    </row>
    <row r="5" spans="1:4">
      <c r="A5" s="63" t="s">
        <v>26</v>
      </c>
      <c r="B5" s="64">
        <v>1296312</v>
      </c>
      <c r="C5" s="64">
        <v>868664</v>
      </c>
      <c r="D5" s="64">
        <v>2164976</v>
      </c>
    </row>
    <row r="6" spans="1:4">
      <c r="A6" s="63" t="s">
        <v>146</v>
      </c>
      <c r="B6" s="64">
        <v>1296312</v>
      </c>
      <c r="C6" s="64">
        <v>868664</v>
      </c>
      <c r="D6" s="64">
        <v>2164976</v>
      </c>
    </row>
    <row r="7" spans="1:4">
      <c r="A7"/>
      <c r="B7"/>
      <c r="C7"/>
      <c r="D7"/>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5"/>
  <sheetViews>
    <sheetView workbookViewId="0">
      <selection activeCell="M13" sqref="M13"/>
    </sheetView>
  </sheetViews>
  <sheetFormatPr defaultRowHeight="15"/>
  <sheetData>
    <row r="1" spans="1:5" ht="22.5">
      <c r="A1" s="5" t="s">
        <v>13</v>
      </c>
      <c r="B1" s="5" t="s">
        <v>1</v>
      </c>
      <c r="C1" s="5" t="s">
        <v>14</v>
      </c>
      <c r="D1" s="5" t="s">
        <v>2</v>
      </c>
      <c r="E1" s="5" t="s">
        <v>15</v>
      </c>
    </row>
    <row r="2" spans="1:5" ht="22.5">
      <c r="A2" s="6" t="s">
        <v>17</v>
      </c>
      <c r="B2" s="6" t="s">
        <v>18</v>
      </c>
      <c r="C2" s="6">
        <v>32</v>
      </c>
      <c r="D2" s="6">
        <v>1125</v>
      </c>
      <c r="E2" s="6">
        <f>C2*D2</f>
        <v>36000</v>
      </c>
    </row>
    <row r="3" spans="1:5" ht="22.5">
      <c r="A3" s="6" t="s">
        <v>17</v>
      </c>
      <c r="B3" s="6" t="s">
        <v>19</v>
      </c>
      <c r="C3" s="6">
        <v>98</v>
      </c>
      <c r="D3" s="6">
        <v>1001</v>
      </c>
      <c r="E3" s="6">
        <f t="shared" ref="E3:E66" si="0">C3*D3</f>
        <v>98098</v>
      </c>
    </row>
    <row r="4" spans="1:5" ht="22.5">
      <c r="A4" s="6" t="s">
        <v>17</v>
      </c>
      <c r="B4" s="6" t="s">
        <v>21</v>
      </c>
      <c r="C4" s="6">
        <v>42</v>
      </c>
      <c r="D4" s="6">
        <v>1078</v>
      </c>
      <c r="E4" s="6">
        <f t="shared" si="0"/>
        <v>45276</v>
      </c>
    </row>
    <row r="5" spans="1:5" ht="22.5">
      <c r="A5" s="6" t="s">
        <v>23</v>
      </c>
      <c r="B5" s="6" t="s">
        <v>24</v>
      </c>
      <c r="C5" s="6">
        <v>65</v>
      </c>
      <c r="D5" s="6">
        <v>1115</v>
      </c>
      <c r="E5" s="6">
        <f t="shared" si="0"/>
        <v>72475</v>
      </c>
    </row>
    <row r="6" spans="1:5" ht="22.5">
      <c r="A6" s="6" t="s">
        <v>26</v>
      </c>
      <c r="B6" s="6" t="s">
        <v>27</v>
      </c>
      <c r="C6" s="6">
        <v>17</v>
      </c>
      <c r="D6" s="6">
        <v>1305</v>
      </c>
      <c r="E6" s="6">
        <f t="shared" si="0"/>
        <v>22185</v>
      </c>
    </row>
    <row r="7" spans="1:5" ht="22.5">
      <c r="A7" s="6" t="s">
        <v>23</v>
      </c>
      <c r="B7" s="6" t="s">
        <v>24</v>
      </c>
      <c r="C7" s="6">
        <v>37</v>
      </c>
      <c r="D7" s="6">
        <v>1362</v>
      </c>
      <c r="E7" s="6">
        <f t="shared" si="0"/>
        <v>50394</v>
      </c>
    </row>
    <row r="8" spans="1:5" ht="22.5">
      <c r="A8" s="6" t="s">
        <v>26</v>
      </c>
      <c r="B8" s="6" t="s">
        <v>21</v>
      </c>
      <c r="C8" s="6">
        <v>96</v>
      </c>
      <c r="D8" s="6">
        <v>1049</v>
      </c>
      <c r="E8" s="6">
        <f t="shared" si="0"/>
        <v>100704</v>
      </c>
    </row>
    <row r="9" spans="1:5" ht="22.5">
      <c r="A9" s="6" t="s">
        <v>31</v>
      </c>
      <c r="B9" s="6" t="s">
        <v>32</v>
      </c>
      <c r="C9" s="6">
        <v>74</v>
      </c>
      <c r="D9" s="6">
        <v>1225</v>
      </c>
      <c r="E9" s="6">
        <f t="shared" si="0"/>
        <v>90650</v>
      </c>
    </row>
    <row r="10" spans="1:5" ht="22.5">
      <c r="A10" s="6" t="s">
        <v>26</v>
      </c>
      <c r="B10" s="6" t="s">
        <v>34</v>
      </c>
      <c r="C10" s="6">
        <v>80</v>
      </c>
      <c r="D10" s="6">
        <v>1302</v>
      </c>
      <c r="E10" s="6">
        <f t="shared" si="0"/>
        <v>104160</v>
      </c>
    </row>
    <row r="11" spans="1:5" ht="22.5">
      <c r="A11" s="6" t="s">
        <v>17</v>
      </c>
      <c r="B11" s="6" t="s">
        <v>24</v>
      </c>
      <c r="C11" s="6">
        <v>100</v>
      </c>
      <c r="D11" s="6">
        <v>1265</v>
      </c>
      <c r="E11" s="6">
        <f t="shared" si="0"/>
        <v>126500</v>
      </c>
    </row>
    <row r="12" spans="1:5" ht="22.5">
      <c r="A12" s="6" t="s">
        <v>17</v>
      </c>
      <c r="B12" s="6" t="s">
        <v>21</v>
      </c>
      <c r="C12" s="6">
        <v>28</v>
      </c>
      <c r="D12" s="6">
        <v>1104</v>
      </c>
      <c r="E12" s="6">
        <f t="shared" si="0"/>
        <v>30912</v>
      </c>
    </row>
    <row r="13" spans="1:5" ht="22.5">
      <c r="A13" s="6" t="s">
        <v>17</v>
      </c>
      <c r="B13" s="6" t="s">
        <v>18</v>
      </c>
      <c r="C13" s="6">
        <v>22</v>
      </c>
      <c r="D13" s="6">
        <v>1025</v>
      </c>
      <c r="E13" s="6">
        <f t="shared" si="0"/>
        <v>22550</v>
      </c>
    </row>
    <row r="14" spans="1:5" ht="22.5">
      <c r="A14" s="6" t="s">
        <v>23</v>
      </c>
      <c r="B14" s="6" t="s">
        <v>34</v>
      </c>
      <c r="C14" s="6">
        <v>50</v>
      </c>
      <c r="D14" s="6">
        <v>1287</v>
      </c>
      <c r="E14" s="6">
        <f t="shared" si="0"/>
        <v>64350</v>
      </c>
    </row>
    <row r="15" spans="1:5" ht="22.5">
      <c r="A15" s="6" t="s">
        <v>26</v>
      </c>
      <c r="B15" s="6" t="s">
        <v>21</v>
      </c>
      <c r="C15" s="6">
        <v>53</v>
      </c>
      <c r="D15" s="6">
        <v>1060</v>
      </c>
      <c r="E15" s="6">
        <f t="shared" si="0"/>
        <v>56180</v>
      </c>
    </row>
    <row r="16" spans="1:5" ht="22.5">
      <c r="A16" s="6" t="s">
        <v>23</v>
      </c>
      <c r="B16" s="6" t="s">
        <v>21</v>
      </c>
      <c r="C16" s="6">
        <v>99</v>
      </c>
      <c r="D16" s="6">
        <v>1171</v>
      </c>
      <c r="E16" s="6">
        <f t="shared" si="0"/>
        <v>115929</v>
      </c>
    </row>
    <row r="17" spans="1:5" ht="22.5">
      <c r="A17" s="6" t="s">
        <v>17</v>
      </c>
      <c r="B17" s="6" t="s">
        <v>21</v>
      </c>
      <c r="C17" s="6">
        <v>96</v>
      </c>
      <c r="D17" s="6">
        <v>1100</v>
      </c>
      <c r="E17" s="6">
        <f t="shared" si="0"/>
        <v>105600</v>
      </c>
    </row>
    <row r="18" spans="1:5" ht="22.5">
      <c r="A18" s="6" t="s">
        <v>23</v>
      </c>
      <c r="B18" s="6" t="s">
        <v>21</v>
      </c>
      <c r="C18" s="6">
        <v>30</v>
      </c>
      <c r="D18" s="6">
        <v>1267</v>
      </c>
      <c r="E18" s="6">
        <f t="shared" si="0"/>
        <v>38010</v>
      </c>
    </row>
    <row r="19" spans="1:5" ht="22.5">
      <c r="A19" s="6" t="s">
        <v>23</v>
      </c>
      <c r="B19" s="6" t="s">
        <v>27</v>
      </c>
      <c r="C19" s="6">
        <v>37</v>
      </c>
      <c r="D19" s="6">
        <v>1248</v>
      </c>
      <c r="E19" s="6">
        <f t="shared" si="0"/>
        <v>46176</v>
      </c>
    </row>
    <row r="20" spans="1:5" ht="22.5">
      <c r="A20" s="6" t="s">
        <v>31</v>
      </c>
      <c r="B20" s="6" t="s">
        <v>27</v>
      </c>
      <c r="C20" s="6">
        <v>68</v>
      </c>
      <c r="D20" s="6">
        <v>1098</v>
      </c>
      <c r="E20" s="6">
        <f t="shared" si="0"/>
        <v>74664</v>
      </c>
    </row>
    <row r="21" spans="1:5" ht="22.5">
      <c r="A21" s="6" t="s">
        <v>17</v>
      </c>
      <c r="B21" s="6" t="s">
        <v>34</v>
      </c>
      <c r="C21" s="6">
        <v>15</v>
      </c>
      <c r="D21" s="6">
        <v>1347</v>
      </c>
      <c r="E21" s="6">
        <f t="shared" si="0"/>
        <v>20205</v>
      </c>
    </row>
    <row r="22" spans="1:5" ht="22.5">
      <c r="A22" s="6" t="s">
        <v>36</v>
      </c>
      <c r="B22" s="6" t="s">
        <v>24</v>
      </c>
      <c r="C22" s="6">
        <v>28</v>
      </c>
      <c r="D22" s="6">
        <v>1326</v>
      </c>
      <c r="E22" s="6">
        <f t="shared" si="0"/>
        <v>37128</v>
      </c>
    </row>
    <row r="23" spans="1:5" ht="22.5">
      <c r="A23" s="6" t="s">
        <v>23</v>
      </c>
      <c r="B23" s="6" t="s">
        <v>19</v>
      </c>
      <c r="C23" s="6">
        <v>29</v>
      </c>
      <c r="D23" s="6">
        <v>1484</v>
      </c>
      <c r="E23" s="6">
        <f t="shared" si="0"/>
        <v>43036</v>
      </c>
    </row>
    <row r="24" spans="1:5" ht="22.5">
      <c r="A24" s="6" t="s">
        <v>17</v>
      </c>
      <c r="B24" s="6" t="s">
        <v>32</v>
      </c>
      <c r="C24" s="6">
        <v>96</v>
      </c>
      <c r="D24" s="6">
        <v>1192</v>
      </c>
      <c r="E24" s="6">
        <f t="shared" si="0"/>
        <v>114432</v>
      </c>
    </row>
    <row r="25" spans="1:5" ht="22.5">
      <c r="A25" s="6" t="s">
        <v>17</v>
      </c>
      <c r="B25" s="6" t="s">
        <v>24</v>
      </c>
      <c r="C25" s="6">
        <v>85</v>
      </c>
      <c r="D25" s="6">
        <v>1152</v>
      </c>
      <c r="E25" s="6">
        <f t="shared" si="0"/>
        <v>97920</v>
      </c>
    </row>
    <row r="26" spans="1:5" ht="22.5">
      <c r="A26" s="6" t="s">
        <v>31</v>
      </c>
      <c r="B26" s="6" t="s">
        <v>24</v>
      </c>
      <c r="C26" s="6">
        <v>82</v>
      </c>
      <c r="D26" s="6">
        <v>1108</v>
      </c>
      <c r="E26" s="6">
        <f t="shared" si="0"/>
        <v>90856</v>
      </c>
    </row>
    <row r="27" spans="1:5" ht="22.5">
      <c r="A27" s="6" t="s">
        <v>17</v>
      </c>
      <c r="B27" s="6" t="s">
        <v>24</v>
      </c>
      <c r="C27" s="6">
        <v>11</v>
      </c>
      <c r="D27" s="6">
        <v>1140</v>
      </c>
      <c r="E27" s="6">
        <f t="shared" si="0"/>
        <v>12540</v>
      </c>
    </row>
    <row r="28" spans="1:5" ht="22.5">
      <c r="A28" s="6" t="s">
        <v>31</v>
      </c>
      <c r="B28" s="6" t="s">
        <v>27</v>
      </c>
      <c r="C28" s="6">
        <v>5</v>
      </c>
      <c r="D28" s="6">
        <v>1467</v>
      </c>
      <c r="E28" s="6">
        <f t="shared" si="0"/>
        <v>7335</v>
      </c>
    </row>
    <row r="29" spans="1:5" ht="22.5">
      <c r="A29" s="6" t="s">
        <v>23</v>
      </c>
      <c r="B29" s="6" t="s">
        <v>18</v>
      </c>
      <c r="C29" s="6">
        <v>5</v>
      </c>
      <c r="D29" s="6">
        <v>1276</v>
      </c>
      <c r="E29" s="6">
        <f t="shared" si="0"/>
        <v>6380</v>
      </c>
    </row>
    <row r="30" spans="1:5" ht="22.5">
      <c r="A30" s="6" t="s">
        <v>37</v>
      </c>
      <c r="B30" s="6" t="s">
        <v>19</v>
      </c>
      <c r="C30" s="6">
        <v>15</v>
      </c>
      <c r="D30" s="6">
        <v>1005</v>
      </c>
      <c r="E30" s="6">
        <f t="shared" si="0"/>
        <v>15075</v>
      </c>
    </row>
    <row r="31" spans="1:5" ht="22.5">
      <c r="A31" s="6" t="s">
        <v>26</v>
      </c>
      <c r="B31" s="6" t="s">
        <v>34</v>
      </c>
      <c r="C31" s="6">
        <v>94</v>
      </c>
      <c r="D31" s="6">
        <v>1155</v>
      </c>
      <c r="E31" s="6">
        <f t="shared" si="0"/>
        <v>108570</v>
      </c>
    </row>
    <row r="32" spans="1:5" ht="22.5">
      <c r="A32" s="6" t="s">
        <v>36</v>
      </c>
      <c r="B32" s="6" t="s">
        <v>27</v>
      </c>
      <c r="C32" s="6">
        <v>11</v>
      </c>
      <c r="D32" s="6">
        <v>1367</v>
      </c>
      <c r="E32" s="6">
        <f t="shared" si="0"/>
        <v>15037</v>
      </c>
    </row>
    <row r="33" spans="1:5" ht="22.5">
      <c r="A33" s="6" t="s">
        <v>23</v>
      </c>
      <c r="B33" s="6" t="s">
        <v>27</v>
      </c>
      <c r="C33" s="6">
        <v>84</v>
      </c>
      <c r="D33" s="6">
        <v>1047</v>
      </c>
      <c r="E33" s="6">
        <f t="shared" si="0"/>
        <v>87948</v>
      </c>
    </row>
    <row r="34" spans="1:5" ht="22.5">
      <c r="A34" s="6" t="s">
        <v>31</v>
      </c>
      <c r="B34" s="6" t="s">
        <v>32</v>
      </c>
      <c r="C34" s="6">
        <v>62</v>
      </c>
      <c r="D34" s="6">
        <v>1241</v>
      </c>
      <c r="E34" s="6">
        <f t="shared" si="0"/>
        <v>76942</v>
      </c>
    </row>
    <row r="35" spans="1:5" ht="22.5">
      <c r="A35" s="6" t="s">
        <v>23</v>
      </c>
      <c r="B35" s="6" t="s">
        <v>27</v>
      </c>
      <c r="C35" s="6">
        <v>64</v>
      </c>
      <c r="D35" s="6">
        <v>1230</v>
      </c>
      <c r="E35" s="6">
        <f t="shared" si="0"/>
        <v>78720</v>
      </c>
    </row>
    <row r="36" spans="1:5" ht="22.5">
      <c r="A36" s="6" t="s">
        <v>36</v>
      </c>
      <c r="B36" s="6" t="s">
        <v>32</v>
      </c>
      <c r="C36" s="6">
        <v>39</v>
      </c>
      <c r="D36" s="6">
        <v>1078</v>
      </c>
      <c r="E36" s="6">
        <f t="shared" si="0"/>
        <v>42042</v>
      </c>
    </row>
    <row r="37" spans="1:5" ht="22.5">
      <c r="A37" s="6" t="s">
        <v>23</v>
      </c>
      <c r="B37" s="6" t="s">
        <v>19</v>
      </c>
      <c r="C37" s="6">
        <v>21</v>
      </c>
      <c r="D37" s="6">
        <v>1301</v>
      </c>
      <c r="E37" s="6">
        <f t="shared" si="0"/>
        <v>27321</v>
      </c>
    </row>
    <row r="38" spans="1:5" ht="22.5">
      <c r="A38" s="6" t="s">
        <v>37</v>
      </c>
      <c r="B38" s="6" t="s">
        <v>34</v>
      </c>
      <c r="C38" s="6">
        <v>30</v>
      </c>
      <c r="D38" s="6">
        <v>1338</v>
      </c>
      <c r="E38" s="6">
        <f t="shared" si="0"/>
        <v>40140</v>
      </c>
    </row>
    <row r="39" spans="1:5" ht="22.5">
      <c r="A39" s="6" t="s">
        <v>26</v>
      </c>
      <c r="B39" s="6" t="s">
        <v>18</v>
      </c>
      <c r="C39" s="6">
        <v>69</v>
      </c>
      <c r="D39" s="6">
        <v>1456</v>
      </c>
      <c r="E39" s="6">
        <f t="shared" si="0"/>
        <v>100464</v>
      </c>
    </row>
    <row r="40" spans="1:5" ht="22.5">
      <c r="A40" s="6" t="s">
        <v>37</v>
      </c>
      <c r="B40" s="6" t="s">
        <v>34</v>
      </c>
      <c r="C40" s="6">
        <v>11</v>
      </c>
      <c r="D40" s="6">
        <v>1013</v>
      </c>
      <c r="E40" s="6">
        <f t="shared" si="0"/>
        <v>11143</v>
      </c>
    </row>
    <row r="41" spans="1:5" ht="22.5">
      <c r="A41" s="6" t="s">
        <v>26</v>
      </c>
      <c r="B41" s="6" t="s">
        <v>24</v>
      </c>
      <c r="C41" s="6">
        <v>88</v>
      </c>
      <c r="D41" s="6">
        <v>1008</v>
      </c>
      <c r="E41" s="6">
        <f t="shared" si="0"/>
        <v>88704</v>
      </c>
    </row>
    <row r="42" spans="1:5" ht="22.5">
      <c r="A42" s="6" t="s">
        <v>23</v>
      </c>
      <c r="B42" s="6" t="s">
        <v>32</v>
      </c>
      <c r="C42" s="6">
        <v>88</v>
      </c>
      <c r="D42" s="6">
        <v>1203</v>
      </c>
      <c r="E42" s="6">
        <f t="shared" si="0"/>
        <v>105864</v>
      </c>
    </row>
    <row r="43" spans="1:5" ht="22.5">
      <c r="A43" s="6" t="s">
        <v>31</v>
      </c>
      <c r="B43" s="6" t="s">
        <v>27</v>
      </c>
      <c r="C43" s="6">
        <v>18</v>
      </c>
      <c r="D43" s="6">
        <v>1297</v>
      </c>
      <c r="E43" s="6">
        <f t="shared" si="0"/>
        <v>23346</v>
      </c>
    </row>
    <row r="44" spans="1:5" ht="22.5">
      <c r="A44" s="6" t="s">
        <v>26</v>
      </c>
      <c r="B44" s="6" t="s">
        <v>27</v>
      </c>
      <c r="C44" s="6">
        <v>94</v>
      </c>
      <c r="D44" s="6">
        <v>1454</v>
      </c>
      <c r="E44" s="6">
        <f t="shared" si="0"/>
        <v>136676</v>
      </c>
    </row>
    <row r="45" spans="1:5" ht="22.5">
      <c r="A45" s="6" t="s">
        <v>23</v>
      </c>
      <c r="B45" s="6" t="s">
        <v>18</v>
      </c>
      <c r="C45" s="6">
        <v>15</v>
      </c>
      <c r="D45" s="6">
        <v>1355</v>
      </c>
      <c r="E45" s="6">
        <f t="shared" si="0"/>
        <v>20325</v>
      </c>
    </row>
    <row r="46" spans="1:5" ht="22.5">
      <c r="A46" s="6" t="s">
        <v>31</v>
      </c>
      <c r="B46" s="6" t="s">
        <v>18</v>
      </c>
      <c r="C46" s="6">
        <v>80</v>
      </c>
      <c r="D46" s="6">
        <v>1381</v>
      </c>
      <c r="E46" s="6">
        <f t="shared" si="0"/>
        <v>110480</v>
      </c>
    </row>
    <row r="47" spans="1:5" ht="22.5">
      <c r="A47" s="6" t="s">
        <v>17</v>
      </c>
      <c r="B47" s="6" t="s">
        <v>19</v>
      </c>
      <c r="C47" s="6">
        <v>95</v>
      </c>
      <c r="D47" s="6">
        <v>1099</v>
      </c>
      <c r="E47" s="6">
        <f t="shared" si="0"/>
        <v>104405</v>
      </c>
    </row>
    <row r="48" spans="1:5" ht="22.5">
      <c r="A48" s="6" t="s">
        <v>26</v>
      </c>
      <c r="B48" s="6" t="s">
        <v>27</v>
      </c>
      <c r="C48" s="6">
        <v>4</v>
      </c>
      <c r="D48" s="6">
        <v>1025</v>
      </c>
      <c r="E48" s="6">
        <f t="shared" si="0"/>
        <v>4100</v>
      </c>
    </row>
    <row r="49" spans="1:5" ht="22.5">
      <c r="A49" s="6" t="s">
        <v>23</v>
      </c>
      <c r="B49" s="6" t="s">
        <v>18</v>
      </c>
      <c r="C49" s="6">
        <v>91</v>
      </c>
      <c r="D49" s="6">
        <v>1049</v>
      </c>
      <c r="E49" s="6">
        <f t="shared" si="0"/>
        <v>95459</v>
      </c>
    </row>
    <row r="50" spans="1:5" ht="22.5">
      <c r="A50" s="6" t="s">
        <v>36</v>
      </c>
      <c r="B50" s="6" t="s">
        <v>27</v>
      </c>
      <c r="C50" s="6">
        <v>70</v>
      </c>
      <c r="D50" s="6">
        <v>1388</v>
      </c>
      <c r="E50" s="6">
        <f t="shared" si="0"/>
        <v>97160</v>
      </c>
    </row>
    <row r="51" spans="1:5" ht="22.5">
      <c r="A51" s="6" t="s">
        <v>37</v>
      </c>
      <c r="B51" s="6" t="s">
        <v>21</v>
      </c>
      <c r="C51" s="6">
        <v>85</v>
      </c>
      <c r="D51" s="6">
        <v>1031</v>
      </c>
      <c r="E51" s="6">
        <f t="shared" si="0"/>
        <v>87635</v>
      </c>
    </row>
    <row r="52" spans="1:5" ht="22.5">
      <c r="A52" s="6" t="s">
        <v>23</v>
      </c>
      <c r="B52" s="6" t="s">
        <v>18</v>
      </c>
      <c r="C52" s="6">
        <v>98</v>
      </c>
      <c r="D52" s="6">
        <v>1264</v>
      </c>
      <c r="E52" s="6">
        <f t="shared" si="0"/>
        <v>123872</v>
      </c>
    </row>
    <row r="53" spans="1:5" ht="22.5">
      <c r="A53" s="6" t="s">
        <v>23</v>
      </c>
      <c r="B53" s="6" t="s">
        <v>21</v>
      </c>
      <c r="C53" s="6">
        <v>64</v>
      </c>
      <c r="D53" s="6">
        <v>1097</v>
      </c>
      <c r="E53" s="6">
        <f t="shared" si="0"/>
        <v>70208</v>
      </c>
    </row>
    <row r="54" spans="1:5" ht="22.5">
      <c r="A54" s="6" t="s">
        <v>36</v>
      </c>
      <c r="B54" s="6" t="s">
        <v>19</v>
      </c>
      <c r="C54" s="6">
        <v>88</v>
      </c>
      <c r="D54" s="6">
        <v>1352</v>
      </c>
      <c r="E54" s="6">
        <f t="shared" si="0"/>
        <v>118976</v>
      </c>
    </row>
    <row r="55" spans="1:5" ht="22.5">
      <c r="A55" s="6" t="s">
        <v>17</v>
      </c>
      <c r="B55" s="6" t="s">
        <v>21</v>
      </c>
      <c r="C55" s="6">
        <v>44</v>
      </c>
      <c r="D55" s="6">
        <v>1258</v>
      </c>
      <c r="E55" s="6">
        <f t="shared" si="0"/>
        <v>55352</v>
      </c>
    </row>
    <row r="56" spans="1:5" ht="22.5">
      <c r="A56" s="6" t="s">
        <v>23</v>
      </c>
      <c r="B56" s="6" t="s">
        <v>24</v>
      </c>
      <c r="C56" s="6">
        <v>91</v>
      </c>
      <c r="D56" s="6">
        <v>1279</v>
      </c>
      <c r="E56" s="6">
        <f t="shared" si="0"/>
        <v>116389</v>
      </c>
    </row>
    <row r="57" spans="1:5" ht="22.5">
      <c r="A57" s="6" t="s">
        <v>31</v>
      </c>
      <c r="B57" s="6" t="s">
        <v>32</v>
      </c>
      <c r="C57" s="6">
        <v>69</v>
      </c>
      <c r="D57" s="6">
        <v>1435</v>
      </c>
      <c r="E57" s="6">
        <f t="shared" si="0"/>
        <v>99015</v>
      </c>
    </row>
    <row r="58" spans="1:5" ht="22.5">
      <c r="A58" s="6" t="s">
        <v>31</v>
      </c>
      <c r="B58" s="6" t="s">
        <v>32</v>
      </c>
      <c r="C58" s="6">
        <v>45</v>
      </c>
      <c r="D58" s="6">
        <v>1324</v>
      </c>
      <c r="E58" s="6">
        <f t="shared" si="0"/>
        <v>59580</v>
      </c>
    </row>
    <row r="59" spans="1:5" ht="22.5">
      <c r="A59" s="6" t="s">
        <v>36</v>
      </c>
      <c r="B59" s="6" t="s">
        <v>24</v>
      </c>
      <c r="C59" s="6">
        <v>8</v>
      </c>
      <c r="D59" s="6">
        <v>1254</v>
      </c>
      <c r="E59" s="6">
        <f t="shared" si="0"/>
        <v>10032</v>
      </c>
    </row>
    <row r="60" spans="1:5" ht="22.5">
      <c r="A60" s="6" t="s">
        <v>26</v>
      </c>
      <c r="B60" s="6" t="s">
        <v>18</v>
      </c>
      <c r="C60" s="6">
        <v>80</v>
      </c>
      <c r="D60" s="6">
        <v>1322</v>
      </c>
      <c r="E60" s="6">
        <f t="shared" si="0"/>
        <v>105760</v>
      </c>
    </row>
    <row r="61" spans="1:5" ht="22.5">
      <c r="A61" s="6" t="s">
        <v>17</v>
      </c>
      <c r="B61" s="6" t="s">
        <v>27</v>
      </c>
      <c r="C61" s="6">
        <v>65</v>
      </c>
      <c r="D61" s="6">
        <v>1341</v>
      </c>
      <c r="E61" s="6">
        <f t="shared" si="0"/>
        <v>87165</v>
      </c>
    </row>
    <row r="62" spans="1:5" ht="22.5">
      <c r="A62" s="6" t="s">
        <v>17</v>
      </c>
      <c r="B62" s="6" t="s">
        <v>19</v>
      </c>
      <c r="C62" s="6">
        <v>83</v>
      </c>
      <c r="D62" s="6">
        <v>1268</v>
      </c>
      <c r="E62" s="6">
        <f t="shared" si="0"/>
        <v>105244</v>
      </c>
    </row>
    <row r="63" spans="1:5" ht="22.5">
      <c r="A63" s="6" t="s">
        <v>23</v>
      </c>
      <c r="B63" s="6" t="s">
        <v>32</v>
      </c>
      <c r="C63" s="6">
        <v>91</v>
      </c>
      <c r="D63" s="6">
        <v>1229</v>
      </c>
      <c r="E63" s="6">
        <f t="shared" si="0"/>
        <v>111839</v>
      </c>
    </row>
    <row r="64" spans="1:5" ht="22.5">
      <c r="A64" s="6" t="s">
        <v>31</v>
      </c>
      <c r="B64" s="6" t="s">
        <v>34</v>
      </c>
      <c r="C64" s="6">
        <v>46</v>
      </c>
      <c r="D64" s="6">
        <v>1461</v>
      </c>
      <c r="E64" s="6">
        <f t="shared" si="0"/>
        <v>67206</v>
      </c>
    </row>
    <row r="65" spans="1:5" ht="22.5">
      <c r="A65" s="6" t="s">
        <v>36</v>
      </c>
      <c r="B65" s="6" t="s">
        <v>34</v>
      </c>
      <c r="C65" s="6">
        <v>54</v>
      </c>
      <c r="D65" s="6">
        <v>1132</v>
      </c>
      <c r="E65" s="6">
        <f t="shared" si="0"/>
        <v>61128</v>
      </c>
    </row>
    <row r="66" spans="1:5" ht="22.5">
      <c r="A66" s="6" t="s">
        <v>23</v>
      </c>
      <c r="B66" s="6" t="s">
        <v>34</v>
      </c>
      <c r="C66" s="6">
        <v>78</v>
      </c>
      <c r="D66" s="6">
        <v>1237</v>
      </c>
      <c r="E66" s="6">
        <f t="shared" si="0"/>
        <v>96486</v>
      </c>
    </row>
    <row r="67" spans="1:5" ht="22.5">
      <c r="A67" s="6" t="s">
        <v>23</v>
      </c>
      <c r="B67" s="6" t="s">
        <v>34</v>
      </c>
      <c r="C67" s="6">
        <v>46</v>
      </c>
      <c r="D67" s="6">
        <v>1120</v>
      </c>
      <c r="E67" s="6">
        <f t="shared" ref="E67:E130" si="1">C67*D67</f>
        <v>51520</v>
      </c>
    </row>
    <row r="68" spans="1:5" ht="22.5">
      <c r="A68" s="6" t="s">
        <v>17</v>
      </c>
      <c r="B68" s="6" t="s">
        <v>21</v>
      </c>
      <c r="C68" s="6">
        <v>38</v>
      </c>
      <c r="D68" s="6">
        <v>1295</v>
      </c>
      <c r="E68" s="6">
        <f t="shared" si="1"/>
        <v>49210</v>
      </c>
    </row>
    <row r="69" spans="1:5" ht="22.5">
      <c r="A69" s="6" t="s">
        <v>36</v>
      </c>
      <c r="B69" s="6" t="s">
        <v>19</v>
      </c>
      <c r="C69" s="6">
        <v>10</v>
      </c>
      <c r="D69" s="6">
        <v>1261</v>
      </c>
      <c r="E69" s="6">
        <f t="shared" si="1"/>
        <v>12610</v>
      </c>
    </row>
    <row r="70" spans="1:5" ht="22.5">
      <c r="A70" s="6" t="s">
        <v>23</v>
      </c>
      <c r="B70" s="6" t="s">
        <v>24</v>
      </c>
      <c r="C70" s="6">
        <v>17</v>
      </c>
      <c r="D70" s="6">
        <v>1245</v>
      </c>
      <c r="E70" s="6">
        <f t="shared" si="1"/>
        <v>21165</v>
      </c>
    </row>
    <row r="71" spans="1:5" ht="22.5">
      <c r="A71" s="6" t="s">
        <v>26</v>
      </c>
      <c r="B71" s="6" t="s">
        <v>27</v>
      </c>
      <c r="C71" s="6">
        <v>31</v>
      </c>
      <c r="D71" s="6">
        <v>1079</v>
      </c>
      <c r="E71" s="6">
        <f t="shared" si="1"/>
        <v>33449</v>
      </c>
    </row>
    <row r="72" spans="1:5" ht="22.5">
      <c r="A72" s="6" t="s">
        <v>37</v>
      </c>
      <c r="B72" s="6" t="s">
        <v>32</v>
      </c>
      <c r="C72" s="6">
        <v>8</v>
      </c>
      <c r="D72" s="6">
        <v>1298</v>
      </c>
      <c r="E72" s="6">
        <f t="shared" si="1"/>
        <v>10384</v>
      </c>
    </row>
    <row r="73" spans="1:5" ht="22.5">
      <c r="A73" s="6" t="s">
        <v>26</v>
      </c>
      <c r="B73" s="6" t="s">
        <v>27</v>
      </c>
      <c r="C73" s="6">
        <v>62</v>
      </c>
      <c r="D73" s="6">
        <v>1182</v>
      </c>
      <c r="E73" s="6">
        <f t="shared" si="1"/>
        <v>73284</v>
      </c>
    </row>
    <row r="74" spans="1:5" ht="22.5">
      <c r="A74" s="6" t="s">
        <v>31</v>
      </c>
      <c r="B74" s="6" t="s">
        <v>24</v>
      </c>
      <c r="C74" s="6">
        <v>27</v>
      </c>
      <c r="D74" s="6">
        <v>1345</v>
      </c>
      <c r="E74" s="6">
        <f t="shared" si="1"/>
        <v>36315</v>
      </c>
    </row>
    <row r="75" spans="1:5" ht="22.5">
      <c r="A75" s="6" t="s">
        <v>31</v>
      </c>
      <c r="B75" s="6" t="s">
        <v>27</v>
      </c>
      <c r="C75" s="6">
        <v>50</v>
      </c>
      <c r="D75" s="6">
        <v>1189</v>
      </c>
      <c r="E75" s="6">
        <f t="shared" si="1"/>
        <v>59450</v>
      </c>
    </row>
    <row r="76" spans="1:5" ht="22.5">
      <c r="A76" s="6" t="s">
        <v>37</v>
      </c>
      <c r="B76" s="6" t="s">
        <v>24</v>
      </c>
      <c r="C76" s="6">
        <v>22</v>
      </c>
      <c r="D76" s="6">
        <v>1246</v>
      </c>
      <c r="E76" s="6">
        <f t="shared" si="1"/>
        <v>27412</v>
      </c>
    </row>
    <row r="77" spans="1:5" ht="22.5">
      <c r="A77" s="6" t="s">
        <v>31</v>
      </c>
      <c r="B77" s="6" t="s">
        <v>18</v>
      </c>
      <c r="C77" s="6">
        <v>78</v>
      </c>
      <c r="D77" s="6">
        <v>1431</v>
      </c>
      <c r="E77" s="6">
        <f t="shared" si="1"/>
        <v>111618</v>
      </c>
    </row>
    <row r="78" spans="1:5" ht="22.5">
      <c r="A78" s="6" t="s">
        <v>37</v>
      </c>
      <c r="B78" s="6" t="s">
        <v>19</v>
      </c>
      <c r="C78" s="6">
        <v>3</v>
      </c>
      <c r="D78" s="6">
        <v>1429</v>
      </c>
      <c r="E78" s="6">
        <f t="shared" si="1"/>
        <v>4287</v>
      </c>
    </row>
    <row r="79" spans="1:5" ht="22.5">
      <c r="A79" s="6" t="s">
        <v>23</v>
      </c>
      <c r="B79" s="6" t="s">
        <v>18</v>
      </c>
      <c r="C79" s="6">
        <v>88</v>
      </c>
      <c r="D79" s="6">
        <v>1230</v>
      </c>
      <c r="E79" s="6">
        <f t="shared" si="1"/>
        <v>108240</v>
      </c>
    </row>
    <row r="80" spans="1:5" ht="22.5">
      <c r="A80" s="6" t="s">
        <v>31</v>
      </c>
      <c r="B80" s="6" t="s">
        <v>34</v>
      </c>
      <c r="C80" s="6">
        <v>21</v>
      </c>
      <c r="D80" s="6">
        <v>1407</v>
      </c>
      <c r="E80" s="6">
        <f t="shared" si="1"/>
        <v>29547</v>
      </c>
    </row>
    <row r="81" spans="1:5" ht="22.5">
      <c r="A81" s="6" t="s">
        <v>26</v>
      </c>
      <c r="B81" s="6" t="s">
        <v>34</v>
      </c>
      <c r="C81" s="6">
        <v>93</v>
      </c>
      <c r="D81" s="6">
        <v>1283</v>
      </c>
      <c r="E81" s="6">
        <f t="shared" si="1"/>
        <v>119319</v>
      </c>
    </row>
    <row r="82" spans="1:5" ht="22.5">
      <c r="A82" s="6" t="s">
        <v>36</v>
      </c>
      <c r="B82" s="6" t="s">
        <v>24</v>
      </c>
      <c r="C82" s="6">
        <v>11</v>
      </c>
      <c r="D82" s="6">
        <v>1085</v>
      </c>
      <c r="E82" s="6">
        <f t="shared" si="1"/>
        <v>11935</v>
      </c>
    </row>
    <row r="83" spans="1:5" ht="22.5">
      <c r="A83" s="6" t="s">
        <v>37</v>
      </c>
      <c r="B83" s="6" t="s">
        <v>34</v>
      </c>
      <c r="C83" s="6">
        <v>41</v>
      </c>
      <c r="D83" s="6">
        <v>1042</v>
      </c>
      <c r="E83" s="6">
        <f t="shared" si="1"/>
        <v>42722</v>
      </c>
    </row>
    <row r="84" spans="1:5" ht="22.5">
      <c r="A84" s="6" t="s">
        <v>36</v>
      </c>
      <c r="B84" s="6" t="s">
        <v>24</v>
      </c>
      <c r="C84" s="6">
        <v>20</v>
      </c>
      <c r="D84" s="6">
        <v>1500</v>
      </c>
      <c r="E84" s="6">
        <f t="shared" si="1"/>
        <v>30000</v>
      </c>
    </row>
    <row r="85" spans="1:5" ht="22.5">
      <c r="A85" s="6" t="s">
        <v>23</v>
      </c>
      <c r="B85" s="6" t="s">
        <v>32</v>
      </c>
      <c r="C85" s="6">
        <v>43</v>
      </c>
      <c r="D85" s="6">
        <v>1099</v>
      </c>
      <c r="E85" s="6">
        <f t="shared" si="1"/>
        <v>47257</v>
      </c>
    </row>
    <row r="86" spans="1:5" ht="22.5">
      <c r="A86" s="6" t="s">
        <v>26</v>
      </c>
      <c r="B86" s="6" t="s">
        <v>18</v>
      </c>
      <c r="C86" s="6">
        <v>65</v>
      </c>
      <c r="D86" s="6">
        <v>1490</v>
      </c>
      <c r="E86" s="6">
        <f t="shared" si="1"/>
        <v>96850</v>
      </c>
    </row>
    <row r="87" spans="1:5" ht="22.5">
      <c r="A87" s="6" t="s">
        <v>36</v>
      </c>
      <c r="B87" s="6" t="s">
        <v>19</v>
      </c>
      <c r="C87" s="6">
        <v>61</v>
      </c>
      <c r="D87" s="6">
        <v>1139</v>
      </c>
      <c r="E87" s="6">
        <f t="shared" si="1"/>
        <v>69479</v>
      </c>
    </row>
    <row r="88" spans="1:5" ht="22.5">
      <c r="A88" s="6" t="s">
        <v>37</v>
      </c>
      <c r="B88" s="6" t="s">
        <v>21</v>
      </c>
      <c r="C88" s="6">
        <v>51</v>
      </c>
      <c r="D88" s="6">
        <v>1022</v>
      </c>
      <c r="E88" s="6">
        <f t="shared" si="1"/>
        <v>52122</v>
      </c>
    </row>
    <row r="89" spans="1:5" ht="22.5">
      <c r="A89" s="6" t="s">
        <v>31</v>
      </c>
      <c r="B89" s="6" t="s">
        <v>32</v>
      </c>
      <c r="C89" s="6">
        <v>65</v>
      </c>
      <c r="D89" s="6">
        <v>1113</v>
      </c>
      <c r="E89" s="6">
        <f t="shared" si="1"/>
        <v>72345</v>
      </c>
    </row>
    <row r="90" spans="1:5" ht="22.5">
      <c r="A90" s="6" t="s">
        <v>26</v>
      </c>
      <c r="B90" s="6" t="s">
        <v>18</v>
      </c>
      <c r="C90" s="6">
        <v>81</v>
      </c>
      <c r="D90" s="6">
        <v>1135</v>
      </c>
      <c r="E90" s="6">
        <f t="shared" si="1"/>
        <v>91935</v>
      </c>
    </row>
    <row r="91" spans="1:5" ht="22.5">
      <c r="A91" s="6" t="s">
        <v>26</v>
      </c>
      <c r="B91" s="6" t="s">
        <v>27</v>
      </c>
      <c r="C91" s="6">
        <v>4</v>
      </c>
      <c r="D91" s="6">
        <v>1018</v>
      </c>
      <c r="E91" s="6">
        <f t="shared" si="1"/>
        <v>4072</v>
      </c>
    </row>
    <row r="92" spans="1:5" ht="22.5">
      <c r="A92" s="6" t="s">
        <v>26</v>
      </c>
      <c r="B92" s="6" t="s">
        <v>18</v>
      </c>
      <c r="C92" s="6">
        <v>45</v>
      </c>
      <c r="D92" s="6">
        <v>1202</v>
      </c>
      <c r="E92" s="6">
        <f t="shared" si="1"/>
        <v>54090</v>
      </c>
    </row>
    <row r="93" spans="1:5" ht="22.5">
      <c r="A93" s="6" t="s">
        <v>17</v>
      </c>
      <c r="B93" s="6" t="s">
        <v>21</v>
      </c>
      <c r="C93" s="6">
        <v>14</v>
      </c>
      <c r="D93" s="6">
        <v>1254</v>
      </c>
      <c r="E93" s="6">
        <f t="shared" si="1"/>
        <v>17556</v>
      </c>
    </row>
    <row r="94" spans="1:5" ht="22.5">
      <c r="A94" s="6" t="s">
        <v>37</v>
      </c>
      <c r="B94" s="6" t="s">
        <v>21</v>
      </c>
      <c r="C94" s="6">
        <v>93</v>
      </c>
      <c r="D94" s="6">
        <v>1254</v>
      </c>
      <c r="E94" s="6">
        <f t="shared" si="1"/>
        <v>116622</v>
      </c>
    </row>
    <row r="95" spans="1:5" ht="22.5">
      <c r="A95" s="6" t="s">
        <v>31</v>
      </c>
      <c r="B95" s="6" t="s">
        <v>24</v>
      </c>
      <c r="C95" s="6">
        <v>14</v>
      </c>
      <c r="D95" s="6">
        <v>1349</v>
      </c>
      <c r="E95" s="6">
        <f t="shared" si="1"/>
        <v>18886</v>
      </c>
    </row>
    <row r="96" spans="1:5" ht="22.5">
      <c r="A96" s="6" t="s">
        <v>23</v>
      </c>
      <c r="B96" s="6" t="s">
        <v>18</v>
      </c>
      <c r="C96" s="6">
        <v>8</v>
      </c>
      <c r="D96" s="6">
        <v>1019</v>
      </c>
      <c r="E96" s="6">
        <f t="shared" si="1"/>
        <v>8152</v>
      </c>
    </row>
    <row r="97" spans="1:5" ht="22.5">
      <c r="A97" s="6" t="s">
        <v>37</v>
      </c>
      <c r="B97" s="6" t="s">
        <v>27</v>
      </c>
      <c r="C97" s="6">
        <v>73</v>
      </c>
      <c r="D97" s="6">
        <v>1306</v>
      </c>
      <c r="E97" s="6">
        <f t="shared" si="1"/>
        <v>95338</v>
      </c>
    </row>
    <row r="98" spans="1:5" ht="22.5">
      <c r="A98" s="6" t="s">
        <v>36</v>
      </c>
      <c r="B98" s="6" t="s">
        <v>34</v>
      </c>
      <c r="C98" s="6">
        <v>72</v>
      </c>
      <c r="D98" s="6">
        <v>1299</v>
      </c>
      <c r="E98" s="6">
        <f t="shared" si="1"/>
        <v>93528</v>
      </c>
    </row>
    <row r="99" spans="1:5" ht="22.5">
      <c r="A99" s="6" t="s">
        <v>37</v>
      </c>
      <c r="B99" s="6" t="s">
        <v>18</v>
      </c>
      <c r="C99" s="6">
        <v>16</v>
      </c>
      <c r="D99" s="6">
        <v>1121</v>
      </c>
      <c r="E99" s="6">
        <f t="shared" si="1"/>
        <v>17936</v>
      </c>
    </row>
    <row r="100" spans="1:5" ht="22.5">
      <c r="A100" s="6" t="s">
        <v>36</v>
      </c>
      <c r="B100" s="6" t="s">
        <v>32</v>
      </c>
      <c r="C100" s="6">
        <v>18</v>
      </c>
      <c r="D100" s="6">
        <v>1127</v>
      </c>
      <c r="E100" s="6">
        <f t="shared" si="1"/>
        <v>20286</v>
      </c>
    </row>
    <row r="101" spans="1:5" ht="22.5">
      <c r="A101" s="6" t="s">
        <v>17</v>
      </c>
      <c r="B101" s="6" t="s">
        <v>18</v>
      </c>
      <c r="C101" s="6">
        <v>63</v>
      </c>
      <c r="D101" s="6">
        <v>1070</v>
      </c>
      <c r="E101" s="6">
        <f t="shared" si="1"/>
        <v>67410</v>
      </c>
    </row>
    <row r="102" spans="1:5" ht="22.5">
      <c r="A102" s="6" t="s">
        <v>36</v>
      </c>
      <c r="B102" s="6" t="s">
        <v>18</v>
      </c>
      <c r="C102" s="6">
        <v>38</v>
      </c>
      <c r="D102" s="6">
        <v>1486</v>
      </c>
      <c r="E102" s="6">
        <f t="shared" si="1"/>
        <v>56468</v>
      </c>
    </row>
    <row r="103" spans="1:5" ht="22.5">
      <c r="A103" s="6" t="s">
        <v>37</v>
      </c>
      <c r="B103" s="6" t="s">
        <v>34</v>
      </c>
      <c r="C103" s="6">
        <v>30</v>
      </c>
      <c r="D103" s="6">
        <v>1245</v>
      </c>
      <c r="E103" s="6">
        <f t="shared" si="1"/>
        <v>37350</v>
      </c>
    </row>
    <row r="104" spans="1:5" ht="22.5">
      <c r="A104" s="6" t="s">
        <v>37</v>
      </c>
      <c r="B104" s="6" t="s">
        <v>18</v>
      </c>
      <c r="C104" s="6">
        <v>9</v>
      </c>
      <c r="D104" s="6">
        <v>1250</v>
      </c>
      <c r="E104" s="6">
        <f t="shared" si="1"/>
        <v>11250</v>
      </c>
    </row>
    <row r="105" spans="1:5" ht="22.5">
      <c r="A105" s="6" t="s">
        <v>26</v>
      </c>
      <c r="B105" s="6" t="s">
        <v>18</v>
      </c>
      <c r="C105" s="6">
        <v>60</v>
      </c>
      <c r="D105" s="6">
        <v>1102</v>
      </c>
      <c r="E105" s="6">
        <f t="shared" si="1"/>
        <v>66120</v>
      </c>
    </row>
    <row r="106" spans="1:5" ht="22.5">
      <c r="A106" s="6" t="s">
        <v>31</v>
      </c>
      <c r="B106" s="6" t="s">
        <v>24</v>
      </c>
      <c r="C106" s="6">
        <v>46</v>
      </c>
      <c r="D106" s="6">
        <v>1021</v>
      </c>
      <c r="E106" s="6">
        <f t="shared" si="1"/>
        <v>46966</v>
      </c>
    </row>
    <row r="107" spans="1:5" ht="22.5">
      <c r="A107" s="6" t="s">
        <v>17</v>
      </c>
      <c r="B107" s="6" t="s">
        <v>19</v>
      </c>
      <c r="C107" s="6">
        <v>26</v>
      </c>
      <c r="D107" s="6">
        <v>1053</v>
      </c>
      <c r="E107" s="6">
        <f t="shared" si="1"/>
        <v>27378</v>
      </c>
    </row>
    <row r="108" spans="1:5" ht="22.5">
      <c r="A108" s="6" t="s">
        <v>31</v>
      </c>
      <c r="B108" s="6" t="s">
        <v>32</v>
      </c>
      <c r="C108" s="6">
        <v>1</v>
      </c>
      <c r="D108" s="6">
        <v>1089</v>
      </c>
      <c r="E108" s="6">
        <f t="shared" si="1"/>
        <v>1089</v>
      </c>
    </row>
    <row r="109" spans="1:5" ht="22.5">
      <c r="A109" s="6" t="s">
        <v>36</v>
      </c>
      <c r="B109" s="6" t="s">
        <v>27</v>
      </c>
      <c r="C109" s="6">
        <v>22</v>
      </c>
      <c r="D109" s="6">
        <v>1057</v>
      </c>
      <c r="E109" s="6">
        <f t="shared" si="1"/>
        <v>23254</v>
      </c>
    </row>
    <row r="110" spans="1:5" ht="22.5">
      <c r="A110" s="6" t="s">
        <v>37</v>
      </c>
      <c r="B110" s="6" t="s">
        <v>34</v>
      </c>
      <c r="C110" s="6">
        <v>35</v>
      </c>
      <c r="D110" s="6">
        <v>1341</v>
      </c>
      <c r="E110" s="6">
        <f t="shared" si="1"/>
        <v>46935</v>
      </c>
    </row>
    <row r="111" spans="1:5" ht="22.5">
      <c r="A111" s="6" t="s">
        <v>23</v>
      </c>
      <c r="B111" s="6" t="s">
        <v>19</v>
      </c>
      <c r="C111" s="6">
        <v>34</v>
      </c>
      <c r="D111" s="6">
        <v>1229</v>
      </c>
      <c r="E111" s="6">
        <f t="shared" si="1"/>
        <v>41786</v>
      </c>
    </row>
    <row r="112" spans="1:5" ht="22.5">
      <c r="A112" s="6" t="s">
        <v>23</v>
      </c>
      <c r="B112" s="6" t="s">
        <v>18</v>
      </c>
      <c r="C112" s="6">
        <v>97</v>
      </c>
      <c r="D112" s="6">
        <v>1201</v>
      </c>
      <c r="E112" s="6">
        <f t="shared" si="1"/>
        <v>116497</v>
      </c>
    </row>
    <row r="113" spans="1:5" ht="22.5">
      <c r="A113" s="6" t="s">
        <v>17</v>
      </c>
      <c r="B113" s="6" t="s">
        <v>34</v>
      </c>
      <c r="C113" s="6">
        <v>86</v>
      </c>
      <c r="D113" s="6">
        <v>1010</v>
      </c>
      <c r="E113" s="6">
        <f t="shared" si="1"/>
        <v>86860</v>
      </c>
    </row>
    <row r="114" spans="1:5" ht="22.5">
      <c r="A114" s="6" t="s">
        <v>23</v>
      </c>
      <c r="B114" s="6" t="s">
        <v>27</v>
      </c>
      <c r="C114" s="6">
        <v>76</v>
      </c>
      <c r="D114" s="6">
        <v>1336</v>
      </c>
      <c r="E114" s="6">
        <f t="shared" si="1"/>
        <v>101536</v>
      </c>
    </row>
    <row r="115" spans="1:5" ht="22.5">
      <c r="A115" s="6" t="s">
        <v>31</v>
      </c>
      <c r="B115" s="6" t="s">
        <v>34</v>
      </c>
      <c r="C115" s="6">
        <v>60</v>
      </c>
      <c r="D115" s="6">
        <v>1488</v>
      </c>
      <c r="E115" s="6">
        <f t="shared" si="1"/>
        <v>89280</v>
      </c>
    </row>
    <row r="116" spans="1:5" ht="22.5">
      <c r="A116" s="6" t="s">
        <v>26</v>
      </c>
      <c r="B116" s="6" t="s">
        <v>19</v>
      </c>
      <c r="C116" s="6">
        <v>74</v>
      </c>
      <c r="D116" s="6">
        <v>1273</v>
      </c>
      <c r="E116" s="6">
        <f t="shared" si="1"/>
        <v>94202</v>
      </c>
    </row>
    <row r="117" spans="1:5" ht="22.5">
      <c r="A117" s="6" t="s">
        <v>26</v>
      </c>
      <c r="B117" s="6" t="s">
        <v>18</v>
      </c>
      <c r="C117" s="6">
        <v>34</v>
      </c>
      <c r="D117" s="6">
        <v>1485</v>
      </c>
      <c r="E117" s="6">
        <f t="shared" si="1"/>
        <v>50490</v>
      </c>
    </row>
    <row r="118" spans="1:5" ht="22.5">
      <c r="A118" s="6" t="s">
        <v>23</v>
      </c>
      <c r="B118" s="6" t="s">
        <v>32</v>
      </c>
      <c r="C118" s="6">
        <v>99</v>
      </c>
      <c r="D118" s="6">
        <v>1397</v>
      </c>
      <c r="E118" s="6">
        <f t="shared" si="1"/>
        <v>138303</v>
      </c>
    </row>
    <row r="119" spans="1:5" ht="22.5">
      <c r="A119" s="6" t="s">
        <v>17</v>
      </c>
      <c r="B119" s="6" t="s">
        <v>32</v>
      </c>
      <c r="C119" s="6">
        <v>48</v>
      </c>
      <c r="D119" s="6">
        <v>1181</v>
      </c>
      <c r="E119" s="6">
        <f t="shared" si="1"/>
        <v>56688</v>
      </c>
    </row>
    <row r="120" spans="1:5" ht="22.5">
      <c r="A120" s="6" t="s">
        <v>37</v>
      </c>
      <c r="B120" s="6" t="s">
        <v>34</v>
      </c>
      <c r="C120" s="6">
        <v>8</v>
      </c>
      <c r="D120" s="6">
        <v>1170</v>
      </c>
      <c r="E120" s="6">
        <f t="shared" si="1"/>
        <v>9360</v>
      </c>
    </row>
    <row r="121" spans="1:5" ht="22.5">
      <c r="A121" s="6" t="s">
        <v>31</v>
      </c>
      <c r="B121" s="6" t="s">
        <v>27</v>
      </c>
      <c r="C121" s="6">
        <v>83</v>
      </c>
      <c r="D121" s="6">
        <v>1291</v>
      </c>
      <c r="E121" s="6">
        <f t="shared" si="1"/>
        <v>107153</v>
      </c>
    </row>
    <row r="122" spans="1:5" ht="22.5">
      <c r="A122" s="6" t="s">
        <v>23</v>
      </c>
      <c r="B122" s="6" t="s">
        <v>19</v>
      </c>
      <c r="C122" s="6">
        <v>56</v>
      </c>
      <c r="D122" s="6">
        <v>1059</v>
      </c>
      <c r="E122" s="6">
        <f t="shared" si="1"/>
        <v>59304</v>
      </c>
    </row>
    <row r="123" spans="1:5" ht="22.5">
      <c r="A123" s="6" t="s">
        <v>37</v>
      </c>
      <c r="B123" s="6" t="s">
        <v>18</v>
      </c>
      <c r="C123" s="6">
        <v>56</v>
      </c>
      <c r="D123" s="6">
        <v>1007</v>
      </c>
      <c r="E123" s="6">
        <f t="shared" si="1"/>
        <v>56392</v>
      </c>
    </row>
    <row r="124" spans="1:5" ht="22.5">
      <c r="A124" s="6" t="s">
        <v>36</v>
      </c>
      <c r="B124" s="6" t="s">
        <v>34</v>
      </c>
      <c r="C124" s="6">
        <v>48</v>
      </c>
      <c r="D124" s="6">
        <v>1474</v>
      </c>
      <c r="E124" s="6">
        <f t="shared" si="1"/>
        <v>70752</v>
      </c>
    </row>
    <row r="125" spans="1:5" ht="22.5">
      <c r="A125" s="6" t="s">
        <v>23</v>
      </c>
      <c r="B125" s="6" t="s">
        <v>24</v>
      </c>
      <c r="C125" s="6">
        <v>89</v>
      </c>
      <c r="D125" s="6">
        <v>1050</v>
      </c>
      <c r="E125" s="6">
        <f t="shared" si="1"/>
        <v>93450</v>
      </c>
    </row>
    <row r="126" spans="1:5" ht="22.5">
      <c r="A126" s="6" t="s">
        <v>17</v>
      </c>
      <c r="B126" s="6" t="s">
        <v>32</v>
      </c>
      <c r="C126" s="6">
        <v>99</v>
      </c>
      <c r="D126" s="6">
        <v>1433</v>
      </c>
      <c r="E126" s="6">
        <f t="shared" si="1"/>
        <v>141867</v>
      </c>
    </row>
    <row r="127" spans="1:5" ht="22.5">
      <c r="A127" s="6" t="s">
        <v>17</v>
      </c>
      <c r="B127" s="6" t="s">
        <v>32</v>
      </c>
      <c r="C127" s="6">
        <v>39</v>
      </c>
      <c r="D127" s="6">
        <v>1060</v>
      </c>
      <c r="E127" s="6">
        <f t="shared" si="1"/>
        <v>41340</v>
      </c>
    </row>
    <row r="128" spans="1:5" ht="22.5">
      <c r="A128" s="6" t="s">
        <v>37</v>
      </c>
      <c r="B128" s="6" t="s">
        <v>27</v>
      </c>
      <c r="C128" s="6">
        <v>29</v>
      </c>
      <c r="D128" s="6">
        <v>1294</v>
      </c>
      <c r="E128" s="6">
        <f t="shared" si="1"/>
        <v>37526</v>
      </c>
    </row>
    <row r="129" spans="1:5" ht="22.5">
      <c r="A129" s="6" t="s">
        <v>23</v>
      </c>
      <c r="B129" s="6" t="s">
        <v>34</v>
      </c>
      <c r="C129" s="6">
        <v>30</v>
      </c>
      <c r="D129" s="6">
        <v>1499</v>
      </c>
      <c r="E129" s="6">
        <f t="shared" si="1"/>
        <v>44970</v>
      </c>
    </row>
    <row r="130" spans="1:5" ht="22.5">
      <c r="A130" s="6" t="s">
        <v>23</v>
      </c>
      <c r="B130" s="6" t="s">
        <v>24</v>
      </c>
      <c r="C130" s="6">
        <v>70</v>
      </c>
      <c r="D130" s="6">
        <v>1132</v>
      </c>
      <c r="E130" s="6">
        <f t="shared" si="1"/>
        <v>79240</v>
      </c>
    </row>
    <row r="131" spans="1:5" ht="22.5">
      <c r="A131" s="6" t="s">
        <v>17</v>
      </c>
      <c r="B131" s="6" t="s">
        <v>21</v>
      </c>
      <c r="C131" s="6">
        <v>1</v>
      </c>
      <c r="D131" s="6">
        <v>1173</v>
      </c>
      <c r="E131" s="6">
        <f t="shared" ref="E131:E194" si="2">C131*D131</f>
        <v>1173</v>
      </c>
    </row>
    <row r="132" spans="1:5" ht="22.5">
      <c r="A132" s="6" t="s">
        <v>37</v>
      </c>
      <c r="B132" s="6" t="s">
        <v>24</v>
      </c>
      <c r="C132" s="6">
        <v>25</v>
      </c>
      <c r="D132" s="6">
        <v>1444</v>
      </c>
      <c r="E132" s="6">
        <f t="shared" si="2"/>
        <v>36100</v>
      </c>
    </row>
    <row r="133" spans="1:5" ht="22.5">
      <c r="A133" s="6" t="s">
        <v>17</v>
      </c>
      <c r="B133" s="6" t="s">
        <v>32</v>
      </c>
      <c r="C133" s="6">
        <v>38</v>
      </c>
      <c r="D133" s="6">
        <v>1073</v>
      </c>
      <c r="E133" s="6">
        <f t="shared" si="2"/>
        <v>40774</v>
      </c>
    </row>
    <row r="134" spans="1:5" ht="22.5">
      <c r="A134" s="6" t="s">
        <v>31</v>
      </c>
      <c r="B134" s="6" t="s">
        <v>34</v>
      </c>
      <c r="C134" s="6">
        <v>47</v>
      </c>
      <c r="D134" s="6">
        <v>1407</v>
      </c>
      <c r="E134" s="6">
        <f t="shared" si="2"/>
        <v>66129</v>
      </c>
    </row>
    <row r="135" spans="1:5" ht="22.5">
      <c r="A135" s="6" t="s">
        <v>26</v>
      </c>
      <c r="B135" s="6" t="s">
        <v>24</v>
      </c>
      <c r="C135" s="6">
        <v>80</v>
      </c>
      <c r="D135" s="6">
        <v>1324</v>
      </c>
      <c r="E135" s="6">
        <f t="shared" si="2"/>
        <v>105920</v>
      </c>
    </row>
    <row r="136" spans="1:5" ht="22.5">
      <c r="A136" s="6" t="s">
        <v>26</v>
      </c>
      <c r="B136" s="6" t="s">
        <v>24</v>
      </c>
      <c r="C136" s="6">
        <v>95</v>
      </c>
      <c r="D136" s="6">
        <v>1152</v>
      </c>
      <c r="E136" s="6">
        <f t="shared" si="2"/>
        <v>109440</v>
      </c>
    </row>
    <row r="137" spans="1:5" ht="22.5">
      <c r="A137" s="6" t="s">
        <v>36</v>
      </c>
      <c r="B137" s="6" t="s">
        <v>18</v>
      </c>
      <c r="C137" s="6">
        <v>75</v>
      </c>
      <c r="D137" s="6">
        <v>1383</v>
      </c>
      <c r="E137" s="6">
        <f t="shared" si="2"/>
        <v>103725</v>
      </c>
    </row>
    <row r="138" spans="1:5" ht="22.5">
      <c r="A138" s="6" t="s">
        <v>26</v>
      </c>
      <c r="B138" s="6" t="s">
        <v>21</v>
      </c>
      <c r="C138" s="6">
        <v>70</v>
      </c>
      <c r="D138" s="6">
        <v>1128</v>
      </c>
      <c r="E138" s="6">
        <f t="shared" si="2"/>
        <v>78960</v>
      </c>
    </row>
    <row r="139" spans="1:5" ht="22.5">
      <c r="A139" s="6" t="s">
        <v>31</v>
      </c>
      <c r="B139" s="6" t="s">
        <v>24</v>
      </c>
      <c r="C139" s="6">
        <v>59</v>
      </c>
      <c r="D139" s="6">
        <v>1154</v>
      </c>
      <c r="E139" s="6">
        <f t="shared" si="2"/>
        <v>68086</v>
      </c>
    </row>
    <row r="140" spans="1:5" ht="22.5">
      <c r="A140" s="6" t="s">
        <v>36</v>
      </c>
      <c r="B140" s="6" t="s">
        <v>27</v>
      </c>
      <c r="C140" s="6">
        <v>57</v>
      </c>
      <c r="D140" s="6">
        <v>1135</v>
      </c>
      <c r="E140" s="6">
        <f t="shared" si="2"/>
        <v>64695</v>
      </c>
    </row>
    <row r="141" spans="1:5" ht="22.5">
      <c r="A141" s="6" t="s">
        <v>37</v>
      </c>
      <c r="B141" s="6" t="s">
        <v>32</v>
      </c>
      <c r="C141" s="6">
        <v>6</v>
      </c>
      <c r="D141" s="6">
        <v>1370</v>
      </c>
      <c r="E141" s="6">
        <f t="shared" si="2"/>
        <v>8220</v>
      </c>
    </row>
    <row r="142" spans="1:5" ht="22.5">
      <c r="A142" s="6" t="s">
        <v>37</v>
      </c>
      <c r="B142" s="6" t="s">
        <v>34</v>
      </c>
      <c r="C142" s="6">
        <v>65</v>
      </c>
      <c r="D142" s="6">
        <v>1045</v>
      </c>
      <c r="E142" s="6">
        <f t="shared" si="2"/>
        <v>67925</v>
      </c>
    </row>
    <row r="143" spans="1:5" ht="22.5">
      <c r="A143" s="6" t="s">
        <v>36</v>
      </c>
      <c r="B143" s="6" t="s">
        <v>32</v>
      </c>
      <c r="C143" s="6">
        <v>81</v>
      </c>
      <c r="D143" s="6">
        <v>1350</v>
      </c>
      <c r="E143" s="6">
        <f t="shared" si="2"/>
        <v>109350</v>
      </c>
    </row>
    <row r="144" spans="1:5" ht="22.5">
      <c r="A144" s="6" t="s">
        <v>23</v>
      </c>
      <c r="B144" s="6" t="s">
        <v>18</v>
      </c>
      <c r="C144" s="6">
        <v>40</v>
      </c>
      <c r="D144" s="6">
        <v>1322</v>
      </c>
      <c r="E144" s="6">
        <f t="shared" si="2"/>
        <v>52880</v>
      </c>
    </row>
    <row r="145" spans="1:5" ht="22.5">
      <c r="A145" s="6" t="s">
        <v>23</v>
      </c>
      <c r="B145" s="6" t="s">
        <v>27</v>
      </c>
      <c r="C145" s="6">
        <v>63</v>
      </c>
      <c r="D145" s="6">
        <v>1272</v>
      </c>
      <c r="E145" s="6">
        <f t="shared" si="2"/>
        <v>80136</v>
      </c>
    </row>
    <row r="146" spans="1:5" ht="22.5">
      <c r="A146" s="6" t="s">
        <v>37</v>
      </c>
      <c r="B146" s="6" t="s">
        <v>18</v>
      </c>
      <c r="C146" s="6">
        <v>73</v>
      </c>
      <c r="D146" s="6">
        <v>1185</v>
      </c>
      <c r="E146" s="6">
        <f t="shared" si="2"/>
        <v>86505</v>
      </c>
    </row>
    <row r="147" spans="1:5" ht="22.5">
      <c r="A147" s="6" t="s">
        <v>26</v>
      </c>
      <c r="B147" s="6" t="s">
        <v>19</v>
      </c>
      <c r="C147" s="6">
        <v>39</v>
      </c>
      <c r="D147" s="6">
        <v>1346</v>
      </c>
      <c r="E147" s="6">
        <f t="shared" si="2"/>
        <v>52494</v>
      </c>
    </row>
    <row r="148" spans="1:5" ht="22.5">
      <c r="A148" s="6" t="s">
        <v>31</v>
      </c>
      <c r="B148" s="6" t="s">
        <v>27</v>
      </c>
      <c r="C148" s="6">
        <v>87</v>
      </c>
      <c r="D148" s="6">
        <v>1121</v>
      </c>
      <c r="E148" s="6">
        <f t="shared" si="2"/>
        <v>97527</v>
      </c>
    </row>
    <row r="149" spans="1:5" ht="22.5">
      <c r="A149" s="6" t="s">
        <v>36</v>
      </c>
      <c r="B149" s="6" t="s">
        <v>24</v>
      </c>
      <c r="C149" s="6">
        <v>7</v>
      </c>
      <c r="D149" s="6">
        <v>1428</v>
      </c>
      <c r="E149" s="6">
        <f t="shared" si="2"/>
        <v>9996</v>
      </c>
    </row>
    <row r="150" spans="1:5" ht="22.5">
      <c r="A150" s="6" t="s">
        <v>36</v>
      </c>
      <c r="B150" s="6" t="s">
        <v>19</v>
      </c>
      <c r="C150" s="6">
        <v>19</v>
      </c>
      <c r="D150" s="6">
        <v>1192</v>
      </c>
      <c r="E150" s="6">
        <f t="shared" si="2"/>
        <v>22648</v>
      </c>
    </row>
    <row r="151" spans="1:5" ht="22.5">
      <c r="A151" s="6" t="s">
        <v>26</v>
      </c>
      <c r="B151" s="6" t="s">
        <v>27</v>
      </c>
      <c r="C151" s="6">
        <v>100</v>
      </c>
      <c r="D151" s="6">
        <v>1320</v>
      </c>
      <c r="E151" s="6">
        <f t="shared" si="2"/>
        <v>132000</v>
      </c>
    </row>
    <row r="152" spans="1:5" ht="22.5">
      <c r="A152" s="6" t="s">
        <v>17</v>
      </c>
      <c r="B152" s="6" t="s">
        <v>32</v>
      </c>
      <c r="C152" s="6">
        <v>38</v>
      </c>
      <c r="D152" s="6">
        <v>1191</v>
      </c>
      <c r="E152" s="6">
        <f t="shared" si="2"/>
        <v>45258</v>
      </c>
    </row>
    <row r="153" spans="1:5" ht="22.5">
      <c r="A153" s="6" t="s">
        <v>26</v>
      </c>
      <c r="B153" s="6" t="s">
        <v>32</v>
      </c>
      <c r="C153" s="6">
        <v>61</v>
      </c>
      <c r="D153" s="6">
        <v>1468</v>
      </c>
      <c r="E153" s="6">
        <f t="shared" si="2"/>
        <v>89548</v>
      </c>
    </row>
    <row r="154" spans="1:5" ht="22.5">
      <c r="A154" s="6" t="s">
        <v>23</v>
      </c>
      <c r="B154" s="6" t="s">
        <v>27</v>
      </c>
      <c r="C154" s="6">
        <v>64</v>
      </c>
      <c r="D154" s="6">
        <v>1159</v>
      </c>
      <c r="E154" s="6">
        <f t="shared" si="2"/>
        <v>74176</v>
      </c>
    </row>
    <row r="155" spans="1:5" ht="22.5">
      <c r="A155" s="6" t="s">
        <v>37</v>
      </c>
      <c r="B155" s="6" t="s">
        <v>34</v>
      </c>
      <c r="C155" s="6">
        <v>15</v>
      </c>
      <c r="D155" s="6">
        <v>1297</v>
      </c>
      <c r="E155" s="6">
        <f t="shared" si="2"/>
        <v>19455</v>
      </c>
    </row>
    <row r="156" spans="1:5" ht="22.5">
      <c r="A156" s="6" t="s">
        <v>23</v>
      </c>
      <c r="B156" s="6" t="s">
        <v>32</v>
      </c>
      <c r="C156" s="6">
        <v>97</v>
      </c>
      <c r="D156" s="6">
        <v>1490</v>
      </c>
      <c r="E156" s="6">
        <f t="shared" si="2"/>
        <v>144530</v>
      </c>
    </row>
    <row r="157" spans="1:5" ht="22.5">
      <c r="A157" s="6" t="s">
        <v>31</v>
      </c>
      <c r="B157" s="6" t="s">
        <v>32</v>
      </c>
      <c r="C157" s="6">
        <v>26</v>
      </c>
      <c r="D157" s="6">
        <v>1371</v>
      </c>
      <c r="E157" s="6">
        <f t="shared" si="2"/>
        <v>35646</v>
      </c>
    </row>
    <row r="158" spans="1:5" ht="22.5">
      <c r="A158" s="6" t="s">
        <v>26</v>
      </c>
      <c r="B158" s="6" t="s">
        <v>24</v>
      </c>
      <c r="C158" s="6">
        <v>70</v>
      </c>
      <c r="D158" s="6">
        <v>1050</v>
      </c>
      <c r="E158" s="6">
        <f t="shared" si="2"/>
        <v>73500</v>
      </c>
    </row>
    <row r="159" spans="1:5" ht="22.5">
      <c r="A159" s="6" t="s">
        <v>31</v>
      </c>
      <c r="B159" s="6" t="s">
        <v>34</v>
      </c>
      <c r="C159" s="6">
        <v>42</v>
      </c>
      <c r="D159" s="6">
        <v>1205</v>
      </c>
      <c r="E159" s="6">
        <f t="shared" si="2"/>
        <v>50610</v>
      </c>
    </row>
    <row r="160" spans="1:5" ht="22.5">
      <c r="A160" s="6" t="s">
        <v>23</v>
      </c>
      <c r="B160" s="6" t="s">
        <v>24</v>
      </c>
      <c r="C160" s="6">
        <v>80</v>
      </c>
      <c r="D160" s="6">
        <v>1251</v>
      </c>
      <c r="E160" s="6">
        <f t="shared" si="2"/>
        <v>100080</v>
      </c>
    </row>
    <row r="161" spans="1:5" ht="22.5">
      <c r="A161" s="6" t="s">
        <v>31</v>
      </c>
      <c r="B161" s="6" t="s">
        <v>19</v>
      </c>
      <c r="C161" s="6">
        <v>2</v>
      </c>
      <c r="D161" s="6">
        <v>1373</v>
      </c>
      <c r="E161" s="6">
        <f t="shared" si="2"/>
        <v>2746</v>
      </c>
    </row>
    <row r="162" spans="1:5" ht="22.5">
      <c r="A162" s="6" t="s">
        <v>36</v>
      </c>
      <c r="B162" s="6" t="s">
        <v>18</v>
      </c>
      <c r="C162" s="6">
        <v>80</v>
      </c>
      <c r="D162" s="6">
        <v>1445</v>
      </c>
      <c r="E162" s="6">
        <f t="shared" si="2"/>
        <v>115600</v>
      </c>
    </row>
    <row r="163" spans="1:5" ht="22.5">
      <c r="A163" s="6" t="s">
        <v>37</v>
      </c>
      <c r="B163" s="6" t="s">
        <v>27</v>
      </c>
      <c r="C163" s="6">
        <v>73</v>
      </c>
      <c r="D163" s="6">
        <v>1237</v>
      </c>
      <c r="E163" s="6">
        <f t="shared" si="2"/>
        <v>90301</v>
      </c>
    </row>
    <row r="164" spans="1:5" ht="22.5">
      <c r="A164" s="6" t="s">
        <v>26</v>
      </c>
      <c r="B164" s="6" t="s">
        <v>18</v>
      </c>
      <c r="C164" s="6">
        <v>22</v>
      </c>
      <c r="D164" s="6">
        <v>1369</v>
      </c>
      <c r="E164" s="6">
        <f t="shared" si="2"/>
        <v>30118</v>
      </c>
    </row>
    <row r="165" spans="1:5" ht="22.5">
      <c r="A165" s="6" t="s">
        <v>23</v>
      </c>
      <c r="B165" s="6" t="s">
        <v>19</v>
      </c>
      <c r="C165" s="6">
        <v>52</v>
      </c>
      <c r="D165" s="6">
        <v>1366</v>
      </c>
      <c r="E165" s="6">
        <f t="shared" si="2"/>
        <v>71032</v>
      </c>
    </row>
    <row r="166" spans="1:5" ht="22.5">
      <c r="A166" s="6" t="s">
        <v>17</v>
      </c>
      <c r="B166" s="6" t="s">
        <v>32</v>
      </c>
      <c r="C166" s="6">
        <v>83</v>
      </c>
      <c r="D166" s="6">
        <v>1372</v>
      </c>
      <c r="E166" s="6">
        <f t="shared" si="2"/>
        <v>113876</v>
      </c>
    </row>
    <row r="167" spans="1:5" ht="22.5">
      <c r="A167" s="6" t="s">
        <v>23</v>
      </c>
      <c r="B167" s="6" t="s">
        <v>21</v>
      </c>
      <c r="C167" s="6">
        <v>17</v>
      </c>
      <c r="D167" s="6">
        <v>1312</v>
      </c>
      <c r="E167" s="6">
        <f t="shared" si="2"/>
        <v>22304</v>
      </c>
    </row>
    <row r="168" spans="1:5" ht="22.5">
      <c r="A168" s="6" t="s">
        <v>17</v>
      </c>
      <c r="B168" s="6" t="s">
        <v>19</v>
      </c>
      <c r="C168" s="6">
        <v>41</v>
      </c>
      <c r="D168" s="6">
        <v>1192</v>
      </c>
      <c r="E168" s="6">
        <f t="shared" si="2"/>
        <v>48872</v>
      </c>
    </row>
    <row r="169" spans="1:5" ht="22.5">
      <c r="A169" s="6" t="s">
        <v>36</v>
      </c>
      <c r="B169" s="6" t="s">
        <v>21</v>
      </c>
      <c r="C169" s="6">
        <v>98</v>
      </c>
      <c r="D169" s="6">
        <v>1496</v>
      </c>
      <c r="E169" s="6">
        <f t="shared" si="2"/>
        <v>146608</v>
      </c>
    </row>
    <row r="170" spans="1:5" ht="22.5">
      <c r="A170" s="6" t="s">
        <v>37</v>
      </c>
      <c r="B170" s="6" t="s">
        <v>19</v>
      </c>
      <c r="C170" s="6">
        <v>7</v>
      </c>
      <c r="D170" s="6">
        <v>1055</v>
      </c>
      <c r="E170" s="6">
        <f t="shared" si="2"/>
        <v>7385</v>
      </c>
    </row>
    <row r="171" spans="1:5" ht="22.5">
      <c r="A171" s="6" t="s">
        <v>37</v>
      </c>
      <c r="B171" s="6" t="s">
        <v>24</v>
      </c>
      <c r="C171" s="6">
        <v>25</v>
      </c>
      <c r="D171" s="6">
        <v>1038</v>
      </c>
      <c r="E171" s="6">
        <f t="shared" si="2"/>
        <v>25950</v>
      </c>
    </row>
    <row r="172" spans="1:5" ht="22.5">
      <c r="A172" s="6" t="s">
        <v>36</v>
      </c>
      <c r="B172" s="6" t="s">
        <v>24</v>
      </c>
      <c r="C172" s="6">
        <v>55</v>
      </c>
      <c r="D172" s="6">
        <v>1433</v>
      </c>
      <c r="E172" s="6">
        <f t="shared" si="2"/>
        <v>78815</v>
      </c>
    </row>
    <row r="173" spans="1:5" ht="22.5">
      <c r="A173" s="6" t="s">
        <v>31</v>
      </c>
      <c r="B173" s="6" t="s">
        <v>21</v>
      </c>
      <c r="C173" s="6">
        <v>92</v>
      </c>
      <c r="D173" s="6">
        <v>1212</v>
      </c>
      <c r="E173" s="6">
        <f t="shared" si="2"/>
        <v>111504</v>
      </c>
    </row>
    <row r="174" spans="1:5" ht="22.5">
      <c r="A174" s="6" t="s">
        <v>17</v>
      </c>
      <c r="B174" s="6" t="s">
        <v>27</v>
      </c>
      <c r="C174" s="6">
        <v>44</v>
      </c>
      <c r="D174" s="6">
        <v>1311</v>
      </c>
      <c r="E174" s="6">
        <f t="shared" si="2"/>
        <v>57684</v>
      </c>
    </row>
    <row r="175" spans="1:5" ht="22.5">
      <c r="A175" s="6" t="s">
        <v>36</v>
      </c>
      <c r="B175" s="6" t="s">
        <v>18</v>
      </c>
      <c r="C175" s="6">
        <v>11</v>
      </c>
      <c r="D175" s="6">
        <v>1362</v>
      </c>
      <c r="E175" s="6">
        <f t="shared" si="2"/>
        <v>14982</v>
      </c>
    </row>
    <row r="176" spans="1:5" ht="22.5">
      <c r="A176" s="6" t="s">
        <v>31</v>
      </c>
      <c r="B176" s="6" t="s">
        <v>19</v>
      </c>
      <c r="C176" s="6">
        <v>91</v>
      </c>
      <c r="D176" s="6">
        <v>1324</v>
      </c>
      <c r="E176" s="6">
        <f t="shared" si="2"/>
        <v>120484</v>
      </c>
    </row>
    <row r="177" spans="1:5" ht="22.5">
      <c r="A177" s="6" t="s">
        <v>31</v>
      </c>
      <c r="B177" s="6" t="s">
        <v>32</v>
      </c>
      <c r="C177" s="6">
        <v>24</v>
      </c>
      <c r="D177" s="6">
        <v>1328</v>
      </c>
      <c r="E177" s="6">
        <f t="shared" si="2"/>
        <v>31872</v>
      </c>
    </row>
    <row r="178" spans="1:5" ht="22.5">
      <c r="A178" s="6" t="s">
        <v>17</v>
      </c>
      <c r="B178" s="6" t="s">
        <v>19</v>
      </c>
      <c r="C178" s="6">
        <v>4</v>
      </c>
      <c r="D178" s="6">
        <v>1425</v>
      </c>
      <c r="E178" s="6">
        <f t="shared" si="2"/>
        <v>5700</v>
      </c>
    </row>
    <row r="179" spans="1:5" ht="22.5">
      <c r="A179" s="6" t="s">
        <v>31</v>
      </c>
      <c r="B179" s="6" t="s">
        <v>32</v>
      </c>
      <c r="C179" s="6">
        <v>81</v>
      </c>
      <c r="D179" s="6">
        <v>1422</v>
      </c>
      <c r="E179" s="6">
        <f t="shared" si="2"/>
        <v>115182</v>
      </c>
    </row>
    <row r="180" spans="1:5" ht="22.5">
      <c r="A180" s="6" t="s">
        <v>31</v>
      </c>
      <c r="B180" s="6" t="s">
        <v>21</v>
      </c>
      <c r="C180" s="6">
        <v>15</v>
      </c>
      <c r="D180" s="6">
        <v>1022</v>
      </c>
      <c r="E180" s="6">
        <f t="shared" si="2"/>
        <v>15330</v>
      </c>
    </row>
    <row r="181" spans="1:5" ht="22.5">
      <c r="A181" s="6" t="s">
        <v>37</v>
      </c>
      <c r="B181" s="6" t="s">
        <v>21</v>
      </c>
      <c r="C181" s="6">
        <v>12</v>
      </c>
      <c r="D181" s="6">
        <v>1376</v>
      </c>
      <c r="E181" s="6">
        <f t="shared" si="2"/>
        <v>16512</v>
      </c>
    </row>
    <row r="182" spans="1:5" ht="22.5">
      <c r="A182" s="6" t="s">
        <v>23</v>
      </c>
      <c r="B182" s="6" t="s">
        <v>18</v>
      </c>
      <c r="C182" s="6">
        <v>25</v>
      </c>
      <c r="D182" s="6">
        <v>1110</v>
      </c>
      <c r="E182" s="6">
        <f t="shared" si="2"/>
        <v>27750</v>
      </c>
    </row>
    <row r="183" spans="1:5" ht="22.5">
      <c r="A183" s="6" t="s">
        <v>26</v>
      </c>
      <c r="B183" s="6" t="s">
        <v>24</v>
      </c>
      <c r="C183" s="6">
        <v>62</v>
      </c>
      <c r="D183" s="6">
        <v>1200</v>
      </c>
      <c r="E183" s="6">
        <f t="shared" si="2"/>
        <v>74400</v>
      </c>
    </row>
    <row r="184" spans="1:5" ht="22.5">
      <c r="A184" s="6" t="s">
        <v>26</v>
      </c>
      <c r="B184" s="6" t="s">
        <v>32</v>
      </c>
      <c r="C184" s="6">
        <v>2</v>
      </c>
      <c r="D184" s="6">
        <v>1431</v>
      </c>
      <c r="E184" s="6">
        <f t="shared" si="2"/>
        <v>2862</v>
      </c>
    </row>
    <row r="185" spans="1:5" ht="22.5">
      <c r="A185" s="6" t="s">
        <v>36</v>
      </c>
      <c r="B185" s="6" t="s">
        <v>18</v>
      </c>
      <c r="C185" s="6">
        <v>96</v>
      </c>
      <c r="D185" s="6">
        <v>1032</v>
      </c>
      <c r="E185" s="6">
        <f t="shared" si="2"/>
        <v>99072</v>
      </c>
    </row>
    <row r="186" spans="1:5" ht="22.5">
      <c r="A186" s="6" t="s">
        <v>23</v>
      </c>
      <c r="B186" s="6" t="s">
        <v>19</v>
      </c>
      <c r="C186" s="6">
        <v>39</v>
      </c>
      <c r="D186" s="6">
        <v>1397</v>
      </c>
      <c r="E186" s="6">
        <f t="shared" si="2"/>
        <v>54483</v>
      </c>
    </row>
    <row r="187" spans="1:5" ht="22.5">
      <c r="A187" s="6" t="s">
        <v>37</v>
      </c>
      <c r="B187" s="6" t="s">
        <v>24</v>
      </c>
      <c r="C187" s="6">
        <v>99</v>
      </c>
      <c r="D187" s="6">
        <v>1381</v>
      </c>
      <c r="E187" s="6">
        <f t="shared" si="2"/>
        <v>136719</v>
      </c>
    </row>
    <row r="188" spans="1:5" ht="22.5">
      <c r="A188" s="6" t="s">
        <v>26</v>
      </c>
      <c r="B188" s="6" t="s">
        <v>27</v>
      </c>
      <c r="C188" s="6">
        <v>81</v>
      </c>
      <c r="D188" s="6">
        <v>1024</v>
      </c>
      <c r="E188" s="6">
        <f t="shared" si="2"/>
        <v>82944</v>
      </c>
    </row>
    <row r="189" spans="1:5" ht="22.5">
      <c r="A189" s="6" t="s">
        <v>17</v>
      </c>
      <c r="B189" s="6" t="s">
        <v>21</v>
      </c>
      <c r="C189" s="6">
        <v>57</v>
      </c>
      <c r="D189" s="6">
        <v>1200</v>
      </c>
      <c r="E189" s="6">
        <f t="shared" si="2"/>
        <v>68400</v>
      </c>
    </row>
    <row r="190" spans="1:5" ht="22.5">
      <c r="A190" s="6" t="s">
        <v>36</v>
      </c>
      <c r="B190" s="6" t="s">
        <v>34</v>
      </c>
      <c r="C190" s="6">
        <v>87</v>
      </c>
      <c r="D190" s="6">
        <v>1042</v>
      </c>
      <c r="E190" s="6">
        <f t="shared" si="2"/>
        <v>90654</v>
      </c>
    </row>
    <row r="191" spans="1:5" ht="22.5">
      <c r="A191" s="6" t="s">
        <v>36</v>
      </c>
      <c r="B191" s="6" t="s">
        <v>24</v>
      </c>
      <c r="C191" s="6">
        <v>81</v>
      </c>
      <c r="D191" s="6">
        <v>1183</v>
      </c>
      <c r="E191" s="6">
        <f t="shared" si="2"/>
        <v>95823</v>
      </c>
    </row>
    <row r="192" spans="1:5" ht="22.5">
      <c r="A192" s="6" t="s">
        <v>37</v>
      </c>
      <c r="B192" s="6" t="s">
        <v>34</v>
      </c>
      <c r="C192" s="6">
        <v>59</v>
      </c>
      <c r="D192" s="6">
        <v>1180</v>
      </c>
      <c r="E192" s="6">
        <f t="shared" si="2"/>
        <v>69620</v>
      </c>
    </row>
    <row r="193" spans="1:5" ht="22.5">
      <c r="A193" s="6" t="s">
        <v>17</v>
      </c>
      <c r="B193" s="6" t="s">
        <v>19</v>
      </c>
      <c r="C193" s="6">
        <v>8</v>
      </c>
      <c r="D193" s="6">
        <v>1365</v>
      </c>
      <c r="E193" s="6">
        <f t="shared" si="2"/>
        <v>10920</v>
      </c>
    </row>
    <row r="194" spans="1:5" ht="22.5">
      <c r="A194" s="6" t="s">
        <v>17</v>
      </c>
      <c r="B194" s="6" t="s">
        <v>34</v>
      </c>
      <c r="C194" s="6">
        <v>23</v>
      </c>
      <c r="D194" s="6">
        <v>1035</v>
      </c>
      <c r="E194" s="6">
        <f t="shared" si="2"/>
        <v>23805</v>
      </c>
    </row>
    <row r="195" spans="1:5" ht="22.5">
      <c r="A195" s="6" t="s">
        <v>36</v>
      </c>
      <c r="B195" s="6" t="s">
        <v>27</v>
      </c>
      <c r="C195" s="6">
        <v>88</v>
      </c>
      <c r="D195" s="6">
        <v>1021</v>
      </c>
      <c r="E195" s="6">
        <f t="shared" ref="E195:E258" si="3">C195*D195</f>
        <v>89848</v>
      </c>
    </row>
    <row r="196" spans="1:5" ht="22.5">
      <c r="A196" s="6" t="s">
        <v>17</v>
      </c>
      <c r="B196" s="6" t="s">
        <v>27</v>
      </c>
      <c r="C196" s="6">
        <v>57</v>
      </c>
      <c r="D196" s="6">
        <v>1053</v>
      </c>
      <c r="E196" s="6">
        <f t="shared" si="3"/>
        <v>60021</v>
      </c>
    </row>
    <row r="197" spans="1:5" ht="22.5">
      <c r="A197" s="6" t="s">
        <v>17</v>
      </c>
      <c r="B197" s="6" t="s">
        <v>21</v>
      </c>
      <c r="C197" s="6">
        <v>6</v>
      </c>
      <c r="D197" s="6">
        <v>1254</v>
      </c>
      <c r="E197" s="6">
        <f t="shared" si="3"/>
        <v>7524</v>
      </c>
    </row>
    <row r="198" spans="1:5" ht="22.5">
      <c r="A198" s="6" t="s">
        <v>36</v>
      </c>
      <c r="B198" s="6" t="s">
        <v>27</v>
      </c>
      <c r="C198" s="6">
        <v>80</v>
      </c>
      <c r="D198" s="6">
        <v>1459</v>
      </c>
      <c r="E198" s="6">
        <f t="shared" si="3"/>
        <v>116720</v>
      </c>
    </row>
    <row r="199" spans="1:5" ht="22.5">
      <c r="A199" s="6" t="s">
        <v>36</v>
      </c>
      <c r="B199" s="6" t="s">
        <v>19</v>
      </c>
      <c r="C199" s="6">
        <v>74</v>
      </c>
      <c r="D199" s="6">
        <v>1459</v>
      </c>
      <c r="E199" s="6">
        <f t="shared" si="3"/>
        <v>107966</v>
      </c>
    </row>
    <row r="200" spans="1:5" ht="22.5">
      <c r="A200" s="6" t="s">
        <v>37</v>
      </c>
      <c r="B200" s="6" t="s">
        <v>18</v>
      </c>
      <c r="C200" s="6">
        <v>35</v>
      </c>
      <c r="D200" s="6">
        <v>1142</v>
      </c>
      <c r="E200" s="6">
        <f t="shared" si="3"/>
        <v>39970</v>
      </c>
    </row>
    <row r="201" spans="1:5" ht="22.5">
      <c r="A201" s="6" t="s">
        <v>23</v>
      </c>
      <c r="B201" s="6" t="s">
        <v>27</v>
      </c>
      <c r="C201" s="6">
        <v>26</v>
      </c>
      <c r="D201" s="6">
        <v>1500</v>
      </c>
      <c r="E201" s="6">
        <f t="shared" si="3"/>
        <v>39000</v>
      </c>
    </row>
    <row r="202" spans="1:5" ht="22.5">
      <c r="A202" s="6" t="s">
        <v>26</v>
      </c>
      <c r="B202" s="6" t="s">
        <v>18</v>
      </c>
      <c r="C202" s="6">
        <v>12</v>
      </c>
      <c r="D202" s="6">
        <v>1266</v>
      </c>
      <c r="E202" s="6">
        <f t="shared" si="3"/>
        <v>15192</v>
      </c>
    </row>
    <row r="203" spans="1:5" ht="22.5">
      <c r="A203" s="6" t="s">
        <v>26</v>
      </c>
      <c r="B203" s="6" t="s">
        <v>21</v>
      </c>
      <c r="C203" s="6">
        <v>5</v>
      </c>
      <c r="D203" s="6">
        <v>1043</v>
      </c>
      <c r="E203" s="6">
        <f t="shared" si="3"/>
        <v>5215</v>
      </c>
    </row>
    <row r="204" spans="1:5" ht="22.5">
      <c r="A204" s="6" t="s">
        <v>31</v>
      </c>
      <c r="B204" s="6" t="s">
        <v>19</v>
      </c>
      <c r="C204" s="6">
        <v>19</v>
      </c>
      <c r="D204" s="6">
        <v>1001</v>
      </c>
      <c r="E204" s="6">
        <f t="shared" si="3"/>
        <v>19019</v>
      </c>
    </row>
    <row r="205" spans="1:5" ht="22.5">
      <c r="A205" s="6" t="s">
        <v>37</v>
      </c>
      <c r="B205" s="6" t="s">
        <v>34</v>
      </c>
      <c r="C205" s="6">
        <v>100</v>
      </c>
      <c r="D205" s="6">
        <v>1181</v>
      </c>
      <c r="E205" s="6">
        <f t="shared" si="3"/>
        <v>118100</v>
      </c>
    </row>
    <row r="206" spans="1:5" ht="22.5">
      <c r="A206" s="6" t="s">
        <v>17</v>
      </c>
      <c r="B206" s="6" t="s">
        <v>24</v>
      </c>
      <c r="C206" s="6">
        <v>74</v>
      </c>
      <c r="D206" s="6">
        <v>1109</v>
      </c>
      <c r="E206" s="6">
        <f t="shared" si="3"/>
        <v>82066</v>
      </c>
    </row>
    <row r="207" spans="1:5" ht="22.5">
      <c r="A207" s="6" t="s">
        <v>26</v>
      </c>
      <c r="B207" s="6" t="s">
        <v>27</v>
      </c>
      <c r="C207" s="6">
        <v>39</v>
      </c>
      <c r="D207" s="6">
        <v>1178</v>
      </c>
      <c r="E207" s="6">
        <f t="shared" si="3"/>
        <v>45942</v>
      </c>
    </row>
    <row r="208" spans="1:5" ht="22.5">
      <c r="A208" s="6" t="s">
        <v>36</v>
      </c>
      <c r="B208" s="6" t="s">
        <v>27</v>
      </c>
      <c r="C208" s="6">
        <v>9</v>
      </c>
      <c r="D208" s="6">
        <v>1117</v>
      </c>
      <c r="E208" s="6">
        <f t="shared" si="3"/>
        <v>10053</v>
      </c>
    </row>
    <row r="209" spans="1:5" ht="22.5">
      <c r="A209" s="6" t="s">
        <v>23</v>
      </c>
      <c r="B209" s="6" t="s">
        <v>19</v>
      </c>
      <c r="C209" s="6">
        <v>5</v>
      </c>
      <c r="D209" s="6">
        <v>1389</v>
      </c>
      <c r="E209" s="6">
        <f t="shared" si="3"/>
        <v>6945</v>
      </c>
    </row>
    <row r="210" spans="1:5" ht="22.5">
      <c r="A210" s="6" t="s">
        <v>37</v>
      </c>
      <c r="B210" s="6" t="s">
        <v>34</v>
      </c>
      <c r="C210" s="6">
        <v>35</v>
      </c>
      <c r="D210" s="6">
        <v>1031</v>
      </c>
      <c r="E210" s="6">
        <f t="shared" si="3"/>
        <v>36085</v>
      </c>
    </row>
    <row r="211" spans="1:5" ht="22.5">
      <c r="A211" s="6" t="s">
        <v>23</v>
      </c>
      <c r="B211" s="6" t="s">
        <v>18</v>
      </c>
      <c r="C211" s="6">
        <v>89</v>
      </c>
      <c r="D211" s="6">
        <v>1064</v>
      </c>
      <c r="E211" s="6">
        <f t="shared" si="3"/>
        <v>94696</v>
      </c>
    </row>
    <row r="212" spans="1:5" ht="22.5">
      <c r="A212" s="6" t="s">
        <v>23</v>
      </c>
      <c r="B212" s="6" t="s">
        <v>21</v>
      </c>
      <c r="C212" s="6">
        <v>79</v>
      </c>
      <c r="D212" s="6">
        <v>1354</v>
      </c>
      <c r="E212" s="6">
        <f t="shared" si="3"/>
        <v>106966</v>
      </c>
    </row>
    <row r="213" spans="1:5" ht="22.5">
      <c r="A213" s="6" t="s">
        <v>37</v>
      </c>
      <c r="B213" s="6" t="s">
        <v>21</v>
      </c>
      <c r="C213" s="6">
        <v>58</v>
      </c>
      <c r="D213" s="6">
        <v>1474</v>
      </c>
      <c r="E213" s="6">
        <f t="shared" si="3"/>
        <v>85492</v>
      </c>
    </row>
    <row r="214" spans="1:5" ht="22.5">
      <c r="A214" s="6" t="s">
        <v>31</v>
      </c>
      <c r="B214" s="6" t="s">
        <v>34</v>
      </c>
      <c r="C214" s="6">
        <v>91</v>
      </c>
      <c r="D214" s="6">
        <v>1297</v>
      </c>
      <c r="E214" s="6">
        <f t="shared" si="3"/>
        <v>118027</v>
      </c>
    </row>
    <row r="215" spans="1:5" ht="22.5">
      <c r="A215" s="6" t="s">
        <v>26</v>
      </c>
      <c r="B215" s="6" t="s">
        <v>27</v>
      </c>
      <c r="C215" s="6">
        <v>23</v>
      </c>
      <c r="D215" s="6">
        <v>1309</v>
      </c>
      <c r="E215" s="6">
        <f t="shared" si="3"/>
        <v>30107</v>
      </c>
    </row>
    <row r="216" spans="1:5" ht="22.5">
      <c r="A216" s="6" t="s">
        <v>37</v>
      </c>
      <c r="B216" s="6" t="s">
        <v>27</v>
      </c>
      <c r="C216" s="6">
        <v>59</v>
      </c>
      <c r="D216" s="6">
        <v>1165</v>
      </c>
      <c r="E216" s="6">
        <f t="shared" si="3"/>
        <v>68735</v>
      </c>
    </row>
    <row r="217" spans="1:5" ht="22.5">
      <c r="A217" s="6" t="s">
        <v>36</v>
      </c>
      <c r="B217" s="6" t="s">
        <v>27</v>
      </c>
      <c r="C217" s="6">
        <v>40</v>
      </c>
      <c r="D217" s="6">
        <v>1302</v>
      </c>
      <c r="E217" s="6">
        <f t="shared" si="3"/>
        <v>52080</v>
      </c>
    </row>
    <row r="218" spans="1:5" ht="22.5">
      <c r="A218" s="6" t="s">
        <v>36</v>
      </c>
      <c r="B218" s="6" t="s">
        <v>18</v>
      </c>
      <c r="C218" s="6">
        <v>58</v>
      </c>
      <c r="D218" s="6">
        <v>1080</v>
      </c>
      <c r="E218" s="6">
        <f t="shared" si="3"/>
        <v>62640</v>
      </c>
    </row>
    <row r="219" spans="1:5" ht="22.5">
      <c r="A219" s="6" t="s">
        <v>36</v>
      </c>
      <c r="B219" s="6" t="s">
        <v>18</v>
      </c>
      <c r="C219" s="6">
        <v>54</v>
      </c>
      <c r="D219" s="6">
        <v>1204</v>
      </c>
      <c r="E219" s="6">
        <f t="shared" si="3"/>
        <v>65016</v>
      </c>
    </row>
    <row r="220" spans="1:5" ht="22.5">
      <c r="A220" s="6" t="s">
        <v>17</v>
      </c>
      <c r="B220" s="6" t="s">
        <v>24</v>
      </c>
      <c r="C220" s="6">
        <v>30</v>
      </c>
      <c r="D220" s="6">
        <v>1057</v>
      </c>
      <c r="E220" s="6">
        <f t="shared" si="3"/>
        <v>31710</v>
      </c>
    </row>
    <row r="221" spans="1:5" ht="22.5">
      <c r="A221" s="6" t="s">
        <v>36</v>
      </c>
      <c r="B221" s="6" t="s">
        <v>34</v>
      </c>
      <c r="C221" s="6">
        <v>88</v>
      </c>
      <c r="D221" s="6">
        <v>1288</v>
      </c>
      <c r="E221" s="6">
        <f t="shared" si="3"/>
        <v>113344</v>
      </c>
    </row>
    <row r="222" spans="1:5" ht="22.5">
      <c r="A222" s="6" t="s">
        <v>26</v>
      </c>
      <c r="B222" s="6" t="s">
        <v>32</v>
      </c>
      <c r="C222" s="6">
        <v>16</v>
      </c>
      <c r="D222" s="6">
        <v>1105</v>
      </c>
      <c r="E222" s="6">
        <f t="shared" si="3"/>
        <v>17680</v>
      </c>
    </row>
    <row r="223" spans="1:5" ht="22.5">
      <c r="A223" s="6" t="s">
        <v>23</v>
      </c>
      <c r="B223" s="6" t="s">
        <v>32</v>
      </c>
      <c r="C223" s="6">
        <v>80</v>
      </c>
      <c r="D223" s="6">
        <v>1269</v>
      </c>
      <c r="E223" s="6">
        <f t="shared" si="3"/>
        <v>101520</v>
      </c>
    </row>
    <row r="224" spans="1:5" ht="22.5">
      <c r="A224" s="6" t="s">
        <v>31</v>
      </c>
      <c r="B224" s="6" t="s">
        <v>27</v>
      </c>
      <c r="C224" s="6">
        <v>98</v>
      </c>
      <c r="D224" s="6">
        <v>1177</v>
      </c>
      <c r="E224" s="6">
        <f t="shared" si="3"/>
        <v>115346</v>
      </c>
    </row>
    <row r="225" spans="1:5" ht="22.5">
      <c r="A225" s="6" t="s">
        <v>31</v>
      </c>
      <c r="B225" s="6" t="s">
        <v>19</v>
      </c>
      <c r="C225" s="6">
        <v>52</v>
      </c>
      <c r="D225" s="6">
        <v>1461</v>
      </c>
      <c r="E225" s="6">
        <f t="shared" si="3"/>
        <v>75972</v>
      </c>
    </row>
    <row r="226" spans="1:5" ht="22.5">
      <c r="A226" s="6" t="s">
        <v>36</v>
      </c>
      <c r="B226" s="6" t="s">
        <v>34</v>
      </c>
      <c r="C226" s="6">
        <v>58</v>
      </c>
      <c r="D226" s="6">
        <v>1290</v>
      </c>
      <c r="E226" s="6">
        <f t="shared" si="3"/>
        <v>74820</v>
      </c>
    </row>
    <row r="227" spans="1:5" ht="22.5">
      <c r="A227" s="6" t="s">
        <v>17</v>
      </c>
      <c r="B227" s="6" t="s">
        <v>21</v>
      </c>
      <c r="C227" s="6">
        <v>69</v>
      </c>
      <c r="D227" s="6">
        <v>1175</v>
      </c>
      <c r="E227" s="6">
        <f t="shared" si="3"/>
        <v>81075</v>
      </c>
    </row>
    <row r="228" spans="1:5" ht="22.5">
      <c r="A228" s="6" t="s">
        <v>26</v>
      </c>
      <c r="B228" s="6" t="s">
        <v>32</v>
      </c>
      <c r="C228" s="6">
        <v>55</v>
      </c>
      <c r="D228" s="6">
        <v>1425</v>
      </c>
      <c r="E228" s="6">
        <f t="shared" si="3"/>
        <v>78375</v>
      </c>
    </row>
    <row r="229" spans="1:5" ht="22.5">
      <c r="A229" s="6" t="s">
        <v>17</v>
      </c>
      <c r="B229" s="6" t="s">
        <v>19</v>
      </c>
      <c r="C229" s="6">
        <v>89</v>
      </c>
      <c r="D229" s="6">
        <v>1369</v>
      </c>
      <c r="E229" s="6">
        <f t="shared" si="3"/>
        <v>121841</v>
      </c>
    </row>
    <row r="230" spans="1:5" ht="22.5">
      <c r="A230" s="6" t="s">
        <v>36</v>
      </c>
      <c r="B230" s="6" t="s">
        <v>27</v>
      </c>
      <c r="C230" s="6">
        <v>33</v>
      </c>
      <c r="D230" s="6">
        <v>1477</v>
      </c>
      <c r="E230" s="6">
        <f t="shared" si="3"/>
        <v>48741</v>
      </c>
    </row>
    <row r="231" spans="1:5" ht="22.5">
      <c r="A231" s="6" t="s">
        <v>17</v>
      </c>
      <c r="B231" s="6" t="s">
        <v>18</v>
      </c>
      <c r="C231" s="6">
        <v>44</v>
      </c>
      <c r="D231" s="6">
        <v>1102</v>
      </c>
      <c r="E231" s="6">
        <f t="shared" si="3"/>
        <v>48488</v>
      </c>
    </row>
    <row r="232" spans="1:5" ht="22.5">
      <c r="A232" s="6" t="s">
        <v>23</v>
      </c>
      <c r="B232" s="6" t="s">
        <v>32</v>
      </c>
      <c r="C232" s="6">
        <v>86</v>
      </c>
      <c r="D232" s="6">
        <v>1348</v>
      </c>
      <c r="E232" s="6">
        <f t="shared" si="3"/>
        <v>115928</v>
      </c>
    </row>
    <row r="233" spans="1:5" ht="22.5">
      <c r="A233" s="6" t="s">
        <v>31</v>
      </c>
      <c r="B233" s="6" t="s">
        <v>34</v>
      </c>
      <c r="C233" s="6">
        <v>12</v>
      </c>
      <c r="D233" s="6">
        <v>1254</v>
      </c>
      <c r="E233" s="6">
        <f t="shared" si="3"/>
        <v>15048</v>
      </c>
    </row>
    <row r="234" spans="1:5" ht="22.5">
      <c r="A234" s="6" t="s">
        <v>17</v>
      </c>
      <c r="B234" s="6" t="s">
        <v>18</v>
      </c>
      <c r="C234" s="6">
        <v>36</v>
      </c>
      <c r="D234" s="6">
        <v>1483</v>
      </c>
      <c r="E234" s="6">
        <f t="shared" si="3"/>
        <v>53388</v>
      </c>
    </row>
    <row r="235" spans="1:5" ht="22.5">
      <c r="A235" s="6" t="s">
        <v>17</v>
      </c>
      <c r="B235" s="6" t="s">
        <v>34</v>
      </c>
      <c r="C235" s="6">
        <v>24</v>
      </c>
      <c r="D235" s="6">
        <v>1082</v>
      </c>
      <c r="E235" s="6">
        <f t="shared" si="3"/>
        <v>25968</v>
      </c>
    </row>
    <row r="236" spans="1:5" ht="22.5">
      <c r="A236" s="6" t="s">
        <v>17</v>
      </c>
      <c r="B236" s="6" t="s">
        <v>19</v>
      </c>
      <c r="C236" s="6">
        <v>50</v>
      </c>
      <c r="D236" s="6">
        <v>1252</v>
      </c>
      <c r="E236" s="6">
        <f t="shared" si="3"/>
        <v>62600</v>
      </c>
    </row>
    <row r="237" spans="1:5" ht="22.5">
      <c r="A237" s="6" t="s">
        <v>26</v>
      </c>
      <c r="B237" s="6" t="s">
        <v>34</v>
      </c>
      <c r="C237" s="6">
        <v>35</v>
      </c>
      <c r="D237" s="6">
        <v>1229</v>
      </c>
      <c r="E237" s="6">
        <f t="shared" si="3"/>
        <v>43015</v>
      </c>
    </row>
    <row r="238" spans="1:5" ht="22.5">
      <c r="A238" s="6" t="s">
        <v>17</v>
      </c>
      <c r="B238" s="6" t="s">
        <v>18</v>
      </c>
      <c r="C238" s="6">
        <v>74</v>
      </c>
      <c r="D238" s="6">
        <v>1321</v>
      </c>
      <c r="E238" s="6">
        <f t="shared" si="3"/>
        <v>97754</v>
      </c>
    </row>
    <row r="239" spans="1:5" ht="22.5">
      <c r="A239" s="6" t="s">
        <v>26</v>
      </c>
      <c r="B239" s="6" t="s">
        <v>19</v>
      </c>
      <c r="C239" s="6">
        <v>7</v>
      </c>
      <c r="D239" s="6">
        <v>1442</v>
      </c>
      <c r="E239" s="6">
        <f t="shared" si="3"/>
        <v>10094</v>
      </c>
    </row>
    <row r="240" spans="1:5" ht="22.5">
      <c r="A240" s="6" t="s">
        <v>26</v>
      </c>
      <c r="B240" s="6" t="s">
        <v>34</v>
      </c>
      <c r="C240" s="6">
        <v>87</v>
      </c>
      <c r="D240" s="6">
        <v>1135</v>
      </c>
      <c r="E240" s="6">
        <f t="shared" si="3"/>
        <v>98745</v>
      </c>
    </row>
    <row r="241" spans="1:5" ht="22.5">
      <c r="A241" s="6" t="s">
        <v>26</v>
      </c>
      <c r="B241" s="6" t="s">
        <v>19</v>
      </c>
      <c r="C241" s="6">
        <v>96</v>
      </c>
      <c r="D241" s="6">
        <v>1196</v>
      </c>
      <c r="E241" s="6">
        <f t="shared" si="3"/>
        <v>114816</v>
      </c>
    </row>
    <row r="242" spans="1:5" ht="22.5">
      <c r="A242" s="6" t="s">
        <v>23</v>
      </c>
      <c r="B242" s="6" t="s">
        <v>24</v>
      </c>
      <c r="C242" s="6">
        <v>14</v>
      </c>
      <c r="D242" s="6">
        <v>1315</v>
      </c>
      <c r="E242" s="6">
        <f t="shared" si="3"/>
        <v>18410</v>
      </c>
    </row>
    <row r="243" spans="1:5" ht="22.5">
      <c r="A243" s="6" t="s">
        <v>17</v>
      </c>
      <c r="B243" s="6" t="s">
        <v>18</v>
      </c>
      <c r="C243" s="6">
        <v>54</v>
      </c>
      <c r="D243" s="6">
        <v>1076</v>
      </c>
      <c r="E243" s="6">
        <f t="shared" si="3"/>
        <v>58104</v>
      </c>
    </row>
    <row r="244" spans="1:5" ht="22.5">
      <c r="A244" s="6" t="s">
        <v>17</v>
      </c>
      <c r="B244" s="6" t="s">
        <v>24</v>
      </c>
      <c r="C244" s="6">
        <v>77</v>
      </c>
      <c r="D244" s="6">
        <v>1328</v>
      </c>
      <c r="E244" s="6">
        <f t="shared" si="3"/>
        <v>102256</v>
      </c>
    </row>
    <row r="245" spans="1:5" ht="22.5">
      <c r="A245" s="6" t="s">
        <v>26</v>
      </c>
      <c r="B245" s="6" t="s">
        <v>27</v>
      </c>
      <c r="C245" s="6">
        <v>74</v>
      </c>
      <c r="D245" s="6">
        <v>1175</v>
      </c>
      <c r="E245" s="6">
        <f t="shared" si="3"/>
        <v>86950</v>
      </c>
    </row>
    <row r="246" spans="1:5" ht="22.5">
      <c r="A246" s="6" t="s">
        <v>23</v>
      </c>
      <c r="B246" s="6" t="s">
        <v>18</v>
      </c>
      <c r="C246" s="6">
        <v>93</v>
      </c>
      <c r="D246" s="6">
        <v>1287</v>
      </c>
      <c r="E246" s="6">
        <f t="shared" si="3"/>
        <v>119691</v>
      </c>
    </row>
    <row r="247" spans="1:5" ht="22.5">
      <c r="A247" s="6" t="s">
        <v>17</v>
      </c>
      <c r="B247" s="6" t="s">
        <v>19</v>
      </c>
      <c r="C247" s="6">
        <v>60</v>
      </c>
      <c r="D247" s="6">
        <v>1047</v>
      </c>
      <c r="E247" s="6">
        <f t="shared" si="3"/>
        <v>62820</v>
      </c>
    </row>
    <row r="248" spans="1:5" ht="22.5">
      <c r="A248" s="6" t="s">
        <v>31</v>
      </c>
      <c r="B248" s="6" t="s">
        <v>27</v>
      </c>
      <c r="C248" s="6">
        <v>34</v>
      </c>
      <c r="D248" s="6">
        <v>1113</v>
      </c>
      <c r="E248" s="6">
        <f t="shared" si="3"/>
        <v>37842</v>
      </c>
    </row>
    <row r="249" spans="1:5" ht="22.5">
      <c r="A249" s="6" t="s">
        <v>17</v>
      </c>
      <c r="B249" s="6" t="s">
        <v>21</v>
      </c>
      <c r="C249" s="6">
        <v>16</v>
      </c>
      <c r="D249" s="6">
        <v>1246</v>
      </c>
      <c r="E249" s="6">
        <f t="shared" si="3"/>
        <v>19936</v>
      </c>
    </row>
    <row r="250" spans="1:5" ht="22.5">
      <c r="A250" s="6" t="s">
        <v>23</v>
      </c>
      <c r="B250" s="6" t="s">
        <v>32</v>
      </c>
      <c r="C250" s="6">
        <v>52</v>
      </c>
      <c r="D250" s="6">
        <v>1153</v>
      </c>
      <c r="E250" s="6">
        <f t="shared" si="3"/>
        <v>59956</v>
      </c>
    </row>
    <row r="251" spans="1:5" ht="22.5">
      <c r="A251" s="6" t="s">
        <v>37</v>
      </c>
      <c r="B251" s="6" t="s">
        <v>32</v>
      </c>
      <c r="C251" s="6">
        <v>48</v>
      </c>
      <c r="D251" s="6">
        <v>1038</v>
      </c>
      <c r="E251" s="6">
        <f t="shared" si="3"/>
        <v>49824</v>
      </c>
    </row>
    <row r="252" spans="1:5" ht="22.5">
      <c r="A252" s="6" t="s">
        <v>36</v>
      </c>
      <c r="B252" s="6" t="s">
        <v>34</v>
      </c>
      <c r="C252" s="6">
        <v>73</v>
      </c>
      <c r="D252" s="6">
        <v>1449</v>
      </c>
      <c r="E252" s="6">
        <f t="shared" si="3"/>
        <v>105777</v>
      </c>
    </row>
    <row r="253" spans="1:5" ht="22.5">
      <c r="A253" s="6" t="s">
        <v>23</v>
      </c>
      <c r="B253" s="6" t="s">
        <v>24</v>
      </c>
      <c r="C253" s="6">
        <v>10</v>
      </c>
      <c r="D253" s="6">
        <v>1183</v>
      </c>
      <c r="E253" s="6">
        <f t="shared" si="3"/>
        <v>11830</v>
      </c>
    </row>
    <row r="254" spans="1:5" ht="22.5">
      <c r="A254" s="6" t="s">
        <v>17</v>
      </c>
      <c r="B254" s="6" t="s">
        <v>19</v>
      </c>
      <c r="C254" s="6">
        <v>79</v>
      </c>
      <c r="D254" s="6">
        <v>1455</v>
      </c>
      <c r="E254" s="6">
        <f t="shared" si="3"/>
        <v>114945</v>
      </c>
    </row>
    <row r="255" spans="1:5" ht="22.5">
      <c r="A255" s="6" t="s">
        <v>23</v>
      </c>
      <c r="B255" s="6" t="s">
        <v>34</v>
      </c>
      <c r="C255" s="6">
        <v>100</v>
      </c>
      <c r="D255" s="6">
        <v>1470</v>
      </c>
      <c r="E255" s="6">
        <f t="shared" si="3"/>
        <v>147000</v>
      </c>
    </row>
    <row r="256" spans="1:5" ht="22.5">
      <c r="A256" s="6" t="s">
        <v>31</v>
      </c>
      <c r="B256" s="6" t="s">
        <v>34</v>
      </c>
      <c r="C256" s="6">
        <v>74</v>
      </c>
      <c r="D256" s="6">
        <v>1223</v>
      </c>
      <c r="E256" s="6">
        <f t="shared" si="3"/>
        <v>90502</v>
      </c>
    </row>
    <row r="257" spans="1:5" ht="22.5">
      <c r="A257" s="6" t="s">
        <v>23</v>
      </c>
      <c r="B257" s="6" t="s">
        <v>18</v>
      </c>
      <c r="C257" s="6">
        <v>3</v>
      </c>
      <c r="D257" s="6">
        <v>1425</v>
      </c>
      <c r="E257" s="6">
        <f t="shared" si="3"/>
        <v>4275</v>
      </c>
    </row>
    <row r="258" spans="1:5" ht="22.5">
      <c r="A258" s="6" t="s">
        <v>31</v>
      </c>
      <c r="B258" s="6" t="s">
        <v>34</v>
      </c>
      <c r="C258" s="6">
        <v>28</v>
      </c>
      <c r="D258" s="6">
        <v>1131</v>
      </c>
      <c r="E258" s="6">
        <f t="shared" si="3"/>
        <v>31668</v>
      </c>
    </row>
    <row r="259" spans="1:5" ht="22.5">
      <c r="A259" s="6" t="s">
        <v>37</v>
      </c>
      <c r="B259" s="6" t="s">
        <v>32</v>
      </c>
      <c r="C259" s="6">
        <v>84</v>
      </c>
      <c r="D259" s="6">
        <v>1037</v>
      </c>
      <c r="E259" s="6">
        <f t="shared" ref="E259:E322" si="4">C259*D259</f>
        <v>87108</v>
      </c>
    </row>
    <row r="260" spans="1:5" ht="22.5">
      <c r="A260" s="6" t="s">
        <v>31</v>
      </c>
      <c r="B260" s="6" t="s">
        <v>27</v>
      </c>
      <c r="C260" s="6">
        <v>43</v>
      </c>
      <c r="D260" s="6">
        <v>1419</v>
      </c>
      <c r="E260" s="6">
        <f t="shared" si="4"/>
        <v>61017</v>
      </c>
    </row>
    <row r="261" spans="1:5" ht="22.5">
      <c r="A261" s="6" t="s">
        <v>26</v>
      </c>
      <c r="B261" s="6" t="s">
        <v>32</v>
      </c>
      <c r="C261" s="6">
        <v>45</v>
      </c>
      <c r="D261" s="6">
        <v>1471</v>
      </c>
      <c r="E261" s="6">
        <f t="shared" si="4"/>
        <v>66195</v>
      </c>
    </row>
    <row r="262" spans="1:5" ht="22.5">
      <c r="A262" s="6" t="s">
        <v>36</v>
      </c>
      <c r="B262" s="6" t="s">
        <v>32</v>
      </c>
      <c r="C262" s="6">
        <v>99</v>
      </c>
      <c r="D262" s="6">
        <v>1402</v>
      </c>
      <c r="E262" s="6">
        <f t="shared" si="4"/>
        <v>138798</v>
      </c>
    </row>
    <row r="263" spans="1:5" ht="22.5">
      <c r="A263" s="6" t="s">
        <v>36</v>
      </c>
      <c r="B263" s="6" t="s">
        <v>27</v>
      </c>
      <c r="C263" s="6">
        <v>35</v>
      </c>
      <c r="D263" s="6">
        <v>1405</v>
      </c>
      <c r="E263" s="6">
        <f t="shared" si="4"/>
        <v>49175</v>
      </c>
    </row>
    <row r="264" spans="1:5" ht="22.5">
      <c r="A264" s="6" t="s">
        <v>31</v>
      </c>
      <c r="B264" s="6" t="s">
        <v>34</v>
      </c>
      <c r="C264" s="6">
        <v>27</v>
      </c>
      <c r="D264" s="6">
        <v>1174</v>
      </c>
      <c r="E264" s="6">
        <f t="shared" si="4"/>
        <v>31698</v>
      </c>
    </row>
    <row r="265" spans="1:5" ht="22.5">
      <c r="A265" s="6" t="s">
        <v>31</v>
      </c>
      <c r="B265" s="6" t="s">
        <v>19</v>
      </c>
      <c r="C265" s="6">
        <v>57</v>
      </c>
      <c r="D265" s="6">
        <v>1456</v>
      </c>
      <c r="E265" s="6">
        <f t="shared" si="4"/>
        <v>82992</v>
      </c>
    </row>
    <row r="266" spans="1:5" ht="22.5">
      <c r="A266" s="6" t="s">
        <v>23</v>
      </c>
      <c r="B266" s="6" t="s">
        <v>24</v>
      </c>
      <c r="C266" s="6">
        <v>60</v>
      </c>
      <c r="D266" s="6">
        <v>1399</v>
      </c>
      <c r="E266" s="6">
        <f t="shared" si="4"/>
        <v>83940</v>
      </c>
    </row>
    <row r="267" spans="1:5" ht="22.5">
      <c r="A267" s="6" t="s">
        <v>17</v>
      </c>
      <c r="B267" s="6" t="s">
        <v>21</v>
      </c>
      <c r="C267" s="6">
        <v>93</v>
      </c>
      <c r="D267" s="6">
        <v>1100</v>
      </c>
      <c r="E267" s="6">
        <f t="shared" si="4"/>
        <v>102300</v>
      </c>
    </row>
    <row r="268" spans="1:5" ht="22.5">
      <c r="A268" s="6" t="s">
        <v>26</v>
      </c>
      <c r="B268" s="6" t="s">
        <v>32</v>
      </c>
      <c r="C268" s="6">
        <v>51</v>
      </c>
      <c r="D268" s="6">
        <v>1302</v>
      </c>
      <c r="E268" s="6">
        <f t="shared" si="4"/>
        <v>66402</v>
      </c>
    </row>
    <row r="269" spans="1:5" ht="22.5">
      <c r="A269" s="6" t="s">
        <v>36</v>
      </c>
      <c r="B269" s="6" t="s">
        <v>18</v>
      </c>
      <c r="C269" s="6">
        <v>27</v>
      </c>
      <c r="D269" s="6">
        <v>1419</v>
      </c>
      <c r="E269" s="6">
        <f t="shared" si="4"/>
        <v>38313</v>
      </c>
    </row>
    <row r="270" spans="1:5" ht="22.5">
      <c r="A270" s="6" t="s">
        <v>26</v>
      </c>
      <c r="B270" s="6" t="s">
        <v>32</v>
      </c>
      <c r="C270" s="6">
        <v>18</v>
      </c>
      <c r="D270" s="6">
        <v>1432</v>
      </c>
      <c r="E270" s="6">
        <f t="shared" si="4"/>
        <v>25776</v>
      </c>
    </row>
    <row r="271" spans="1:5" ht="22.5">
      <c r="A271" s="6" t="s">
        <v>37</v>
      </c>
      <c r="B271" s="6" t="s">
        <v>27</v>
      </c>
      <c r="C271" s="6">
        <v>64</v>
      </c>
      <c r="D271" s="6">
        <v>1165</v>
      </c>
      <c r="E271" s="6">
        <f t="shared" si="4"/>
        <v>74560</v>
      </c>
    </row>
    <row r="272" spans="1:5" ht="22.5">
      <c r="A272" s="6" t="s">
        <v>37</v>
      </c>
      <c r="B272" s="6" t="s">
        <v>18</v>
      </c>
      <c r="C272" s="6">
        <v>83</v>
      </c>
      <c r="D272" s="6">
        <v>1153</v>
      </c>
      <c r="E272" s="6">
        <f t="shared" si="4"/>
        <v>95699</v>
      </c>
    </row>
    <row r="273" spans="1:5" ht="22.5">
      <c r="A273" s="6" t="s">
        <v>23</v>
      </c>
      <c r="B273" s="6" t="s">
        <v>21</v>
      </c>
      <c r="C273" s="6">
        <v>4</v>
      </c>
      <c r="D273" s="6">
        <v>1284</v>
      </c>
      <c r="E273" s="6">
        <f t="shared" si="4"/>
        <v>5136</v>
      </c>
    </row>
    <row r="274" spans="1:5" ht="22.5">
      <c r="A274" s="6" t="s">
        <v>26</v>
      </c>
      <c r="B274" s="6" t="s">
        <v>32</v>
      </c>
      <c r="C274" s="6">
        <v>24</v>
      </c>
      <c r="D274" s="6">
        <v>1042</v>
      </c>
      <c r="E274" s="6">
        <f t="shared" si="4"/>
        <v>25008</v>
      </c>
    </row>
    <row r="275" spans="1:5" ht="22.5">
      <c r="A275" s="6" t="s">
        <v>31</v>
      </c>
      <c r="B275" s="6" t="s">
        <v>32</v>
      </c>
      <c r="C275" s="6">
        <v>17</v>
      </c>
      <c r="D275" s="6">
        <v>1054</v>
      </c>
      <c r="E275" s="6">
        <f t="shared" si="4"/>
        <v>17918</v>
      </c>
    </row>
    <row r="276" spans="1:5" ht="22.5">
      <c r="A276" s="6" t="s">
        <v>26</v>
      </c>
      <c r="B276" s="6" t="s">
        <v>34</v>
      </c>
      <c r="C276" s="6">
        <v>49</v>
      </c>
      <c r="D276" s="6">
        <v>1126</v>
      </c>
      <c r="E276" s="6">
        <f t="shared" si="4"/>
        <v>55174</v>
      </c>
    </row>
    <row r="277" spans="1:5" ht="22.5">
      <c r="A277" s="6" t="s">
        <v>31</v>
      </c>
      <c r="B277" s="6" t="s">
        <v>19</v>
      </c>
      <c r="C277" s="6">
        <v>32</v>
      </c>
      <c r="D277" s="6">
        <v>1362</v>
      </c>
      <c r="E277" s="6">
        <f t="shared" si="4"/>
        <v>43584</v>
      </c>
    </row>
    <row r="278" spans="1:5" ht="22.5">
      <c r="A278" s="6" t="s">
        <v>23</v>
      </c>
      <c r="B278" s="6" t="s">
        <v>18</v>
      </c>
      <c r="C278" s="6">
        <v>52</v>
      </c>
      <c r="D278" s="6">
        <v>1430</v>
      </c>
      <c r="E278" s="6">
        <f t="shared" si="4"/>
        <v>74360</v>
      </c>
    </row>
    <row r="279" spans="1:5" ht="22.5">
      <c r="A279" s="6" t="s">
        <v>26</v>
      </c>
      <c r="B279" s="6" t="s">
        <v>24</v>
      </c>
      <c r="C279" s="6">
        <v>39</v>
      </c>
      <c r="D279" s="6">
        <v>1333</v>
      </c>
      <c r="E279" s="6">
        <f t="shared" si="4"/>
        <v>51987</v>
      </c>
    </row>
    <row r="280" spans="1:5" ht="22.5">
      <c r="A280" s="6" t="s">
        <v>36</v>
      </c>
      <c r="B280" s="6" t="s">
        <v>24</v>
      </c>
      <c r="C280" s="6">
        <v>17</v>
      </c>
      <c r="D280" s="6">
        <v>1415</v>
      </c>
      <c r="E280" s="6">
        <f t="shared" si="4"/>
        <v>24055</v>
      </c>
    </row>
    <row r="281" spans="1:5" ht="22.5">
      <c r="A281" s="6" t="s">
        <v>26</v>
      </c>
      <c r="B281" s="6" t="s">
        <v>21</v>
      </c>
      <c r="C281" s="6">
        <v>83</v>
      </c>
      <c r="D281" s="6">
        <v>1150</v>
      </c>
      <c r="E281" s="6">
        <f t="shared" si="4"/>
        <v>95450</v>
      </c>
    </row>
    <row r="282" spans="1:5" ht="22.5">
      <c r="A282" s="6" t="s">
        <v>36</v>
      </c>
      <c r="B282" s="6" t="s">
        <v>32</v>
      </c>
      <c r="C282" s="6">
        <v>22</v>
      </c>
      <c r="D282" s="6">
        <v>1332</v>
      </c>
      <c r="E282" s="6">
        <f t="shared" si="4"/>
        <v>29304</v>
      </c>
    </row>
    <row r="283" spans="1:5" ht="22.5">
      <c r="A283" s="6" t="s">
        <v>26</v>
      </c>
      <c r="B283" s="6" t="s">
        <v>34</v>
      </c>
      <c r="C283" s="6">
        <v>96</v>
      </c>
      <c r="D283" s="6">
        <v>1344</v>
      </c>
      <c r="E283" s="6">
        <f t="shared" si="4"/>
        <v>129024</v>
      </c>
    </row>
    <row r="284" spans="1:5" ht="22.5">
      <c r="A284" s="6" t="s">
        <v>26</v>
      </c>
      <c r="B284" s="6" t="s">
        <v>24</v>
      </c>
      <c r="C284" s="6">
        <v>89</v>
      </c>
      <c r="D284" s="6">
        <v>1171</v>
      </c>
      <c r="E284" s="6">
        <f t="shared" si="4"/>
        <v>104219</v>
      </c>
    </row>
    <row r="285" spans="1:5" ht="22.5">
      <c r="A285" s="6" t="s">
        <v>17</v>
      </c>
      <c r="B285" s="6" t="s">
        <v>32</v>
      </c>
      <c r="C285" s="6">
        <v>78</v>
      </c>
      <c r="D285" s="6">
        <v>1003</v>
      </c>
      <c r="E285" s="6">
        <f t="shared" si="4"/>
        <v>78234</v>
      </c>
    </row>
    <row r="286" spans="1:5" ht="22.5">
      <c r="A286" s="6" t="s">
        <v>17</v>
      </c>
      <c r="B286" s="6" t="s">
        <v>27</v>
      </c>
      <c r="C286" s="6">
        <v>29</v>
      </c>
      <c r="D286" s="6">
        <v>1239</v>
      </c>
      <c r="E286" s="6">
        <f t="shared" si="4"/>
        <v>35931</v>
      </c>
    </row>
    <row r="287" spans="1:5" ht="22.5">
      <c r="A287" s="6" t="s">
        <v>36</v>
      </c>
      <c r="B287" s="6" t="s">
        <v>24</v>
      </c>
      <c r="C287" s="6">
        <v>29</v>
      </c>
      <c r="D287" s="6">
        <v>1368</v>
      </c>
      <c r="E287" s="6">
        <f t="shared" si="4"/>
        <v>39672</v>
      </c>
    </row>
    <row r="288" spans="1:5" ht="22.5">
      <c r="A288" s="6" t="s">
        <v>37</v>
      </c>
      <c r="B288" s="6" t="s">
        <v>32</v>
      </c>
      <c r="C288" s="6">
        <v>5</v>
      </c>
      <c r="D288" s="6">
        <v>1100</v>
      </c>
      <c r="E288" s="6">
        <f t="shared" si="4"/>
        <v>5500</v>
      </c>
    </row>
    <row r="289" spans="1:5" ht="22.5">
      <c r="A289" s="6" t="s">
        <v>31</v>
      </c>
      <c r="B289" s="6" t="s">
        <v>34</v>
      </c>
      <c r="C289" s="6">
        <v>29</v>
      </c>
      <c r="D289" s="6">
        <v>1026</v>
      </c>
      <c r="E289" s="6">
        <f t="shared" si="4"/>
        <v>29754</v>
      </c>
    </row>
    <row r="290" spans="1:5" ht="22.5">
      <c r="A290" s="6" t="s">
        <v>26</v>
      </c>
      <c r="B290" s="6" t="s">
        <v>21</v>
      </c>
      <c r="C290" s="6">
        <v>56</v>
      </c>
      <c r="D290" s="6">
        <v>1236</v>
      </c>
      <c r="E290" s="6">
        <f t="shared" si="4"/>
        <v>69216</v>
      </c>
    </row>
    <row r="291" spans="1:5" ht="22.5">
      <c r="A291" s="6" t="s">
        <v>37</v>
      </c>
      <c r="B291" s="6" t="s">
        <v>19</v>
      </c>
      <c r="C291" s="6">
        <v>55</v>
      </c>
      <c r="D291" s="6">
        <v>1366</v>
      </c>
      <c r="E291" s="6">
        <f t="shared" si="4"/>
        <v>75130</v>
      </c>
    </row>
    <row r="292" spans="1:5" ht="22.5">
      <c r="A292" s="6" t="s">
        <v>17</v>
      </c>
      <c r="B292" s="6" t="s">
        <v>24</v>
      </c>
      <c r="C292" s="6">
        <v>91</v>
      </c>
      <c r="D292" s="6">
        <v>1132</v>
      </c>
      <c r="E292" s="6">
        <f t="shared" si="4"/>
        <v>103012</v>
      </c>
    </row>
    <row r="293" spans="1:5" ht="22.5">
      <c r="A293" s="6" t="s">
        <v>26</v>
      </c>
      <c r="B293" s="6" t="s">
        <v>18</v>
      </c>
      <c r="C293" s="6">
        <v>45</v>
      </c>
      <c r="D293" s="6">
        <v>1052</v>
      </c>
      <c r="E293" s="6">
        <f t="shared" si="4"/>
        <v>47340</v>
      </c>
    </row>
    <row r="294" spans="1:5" ht="22.5">
      <c r="A294" s="6" t="s">
        <v>31</v>
      </c>
      <c r="B294" s="6" t="s">
        <v>34</v>
      </c>
      <c r="C294" s="6">
        <v>45</v>
      </c>
      <c r="D294" s="6">
        <v>1411</v>
      </c>
      <c r="E294" s="6">
        <f t="shared" si="4"/>
        <v>63495</v>
      </c>
    </row>
    <row r="295" spans="1:5" ht="22.5">
      <c r="A295" s="6" t="s">
        <v>17</v>
      </c>
      <c r="B295" s="6" t="s">
        <v>24</v>
      </c>
      <c r="C295" s="6">
        <v>84</v>
      </c>
      <c r="D295" s="6">
        <v>1223</v>
      </c>
      <c r="E295" s="6">
        <f t="shared" si="4"/>
        <v>102732</v>
      </c>
    </row>
    <row r="296" spans="1:5" ht="22.5">
      <c r="A296" s="6" t="s">
        <v>23</v>
      </c>
      <c r="B296" s="6" t="s">
        <v>27</v>
      </c>
      <c r="C296" s="6">
        <v>30</v>
      </c>
      <c r="D296" s="6">
        <v>1163</v>
      </c>
      <c r="E296" s="6">
        <f t="shared" si="4"/>
        <v>34890</v>
      </c>
    </row>
    <row r="297" spans="1:5" ht="22.5">
      <c r="A297" s="6" t="s">
        <v>36</v>
      </c>
      <c r="B297" s="6" t="s">
        <v>21</v>
      </c>
      <c r="C297" s="6">
        <v>62</v>
      </c>
      <c r="D297" s="6">
        <v>1241</v>
      </c>
      <c r="E297" s="6">
        <f t="shared" si="4"/>
        <v>76942</v>
      </c>
    </row>
    <row r="298" spans="1:5" ht="22.5">
      <c r="A298" s="6" t="s">
        <v>31</v>
      </c>
      <c r="B298" s="6" t="s">
        <v>24</v>
      </c>
      <c r="C298" s="6">
        <v>59</v>
      </c>
      <c r="D298" s="6">
        <v>1019</v>
      </c>
      <c r="E298" s="6">
        <f t="shared" si="4"/>
        <v>60121</v>
      </c>
    </row>
    <row r="299" spans="1:5" ht="22.5">
      <c r="A299" s="6" t="s">
        <v>31</v>
      </c>
      <c r="B299" s="6" t="s">
        <v>34</v>
      </c>
      <c r="C299" s="6">
        <v>41</v>
      </c>
      <c r="D299" s="6">
        <v>1136</v>
      </c>
      <c r="E299" s="6">
        <f t="shared" si="4"/>
        <v>46576</v>
      </c>
    </row>
    <row r="300" spans="1:5" ht="22.5">
      <c r="A300" s="6" t="s">
        <v>36</v>
      </c>
      <c r="B300" s="6" t="s">
        <v>18</v>
      </c>
      <c r="C300" s="6">
        <v>28</v>
      </c>
      <c r="D300" s="6">
        <v>1208</v>
      </c>
      <c r="E300" s="6">
        <f t="shared" si="4"/>
        <v>33824</v>
      </c>
    </row>
    <row r="301" spans="1:5" ht="22.5">
      <c r="A301" s="6" t="s">
        <v>37</v>
      </c>
      <c r="B301" s="6" t="s">
        <v>21</v>
      </c>
      <c r="C301" s="6">
        <v>80</v>
      </c>
      <c r="D301" s="6">
        <v>1015</v>
      </c>
      <c r="E301" s="6">
        <f t="shared" si="4"/>
        <v>81200</v>
      </c>
    </row>
    <row r="302" spans="1:5" ht="22.5">
      <c r="A302" s="6" t="s">
        <v>17</v>
      </c>
      <c r="B302" s="6" t="s">
        <v>19</v>
      </c>
      <c r="C302" s="6">
        <v>44</v>
      </c>
      <c r="D302" s="6">
        <v>1389</v>
      </c>
      <c r="E302" s="6">
        <f t="shared" si="4"/>
        <v>61116</v>
      </c>
    </row>
    <row r="303" spans="1:5" ht="22.5">
      <c r="A303" s="6" t="s">
        <v>37</v>
      </c>
      <c r="B303" s="6" t="s">
        <v>24</v>
      </c>
      <c r="C303" s="6">
        <v>24</v>
      </c>
      <c r="D303" s="6">
        <v>1419</v>
      </c>
      <c r="E303" s="6">
        <f t="shared" si="4"/>
        <v>34056</v>
      </c>
    </row>
    <row r="304" spans="1:5" ht="22.5">
      <c r="A304" s="6" t="s">
        <v>37</v>
      </c>
      <c r="B304" s="6" t="s">
        <v>21</v>
      </c>
      <c r="C304" s="6">
        <v>42</v>
      </c>
      <c r="D304" s="6">
        <v>1074</v>
      </c>
      <c r="E304" s="6">
        <f t="shared" si="4"/>
        <v>45108</v>
      </c>
    </row>
    <row r="305" spans="1:5" ht="22.5">
      <c r="A305" s="6" t="s">
        <v>36</v>
      </c>
      <c r="B305" s="6" t="s">
        <v>19</v>
      </c>
      <c r="C305" s="6">
        <v>83</v>
      </c>
      <c r="D305" s="6">
        <v>1208</v>
      </c>
      <c r="E305" s="6">
        <f t="shared" si="4"/>
        <v>100264</v>
      </c>
    </row>
    <row r="306" spans="1:5" ht="22.5">
      <c r="A306" s="6" t="s">
        <v>26</v>
      </c>
      <c r="B306" s="6" t="s">
        <v>27</v>
      </c>
      <c r="C306" s="6">
        <v>45</v>
      </c>
      <c r="D306" s="6">
        <v>1353</v>
      </c>
      <c r="E306" s="6">
        <f t="shared" si="4"/>
        <v>60885</v>
      </c>
    </row>
    <row r="307" spans="1:5" ht="22.5">
      <c r="A307" s="6" t="s">
        <v>23</v>
      </c>
      <c r="B307" s="6" t="s">
        <v>24</v>
      </c>
      <c r="C307" s="6">
        <v>61</v>
      </c>
      <c r="D307" s="6">
        <v>1295</v>
      </c>
      <c r="E307" s="6">
        <f t="shared" si="4"/>
        <v>78995</v>
      </c>
    </row>
    <row r="308" spans="1:5" ht="22.5">
      <c r="A308" s="6" t="s">
        <v>26</v>
      </c>
      <c r="B308" s="6" t="s">
        <v>27</v>
      </c>
      <c r="C308" s="6">
        <v>39</v>
      </c>
      <c r="D308" s="6">
        <v>1277</v>
      </c>
      <c r="E308" s="6">
        <f t="shared" si="4"/>
        <v>49803</v>
      </c>
    </row>
    <row r="309" spans="1:5" ht="22.5">
      <c r="A309" s="6" t="s">
        <v>26</v>
      </c>
      <c r="B309" s="6" t="s">
        <v>18</v>
      </c>
      <c r="C309" s="6">
        <v>84</v>
      </c>
      <c r="D309" s="6">
        <v>1302</v>
      </c>
      <c r="E309" s="6">
        <f t="shared" si="4"/>
        <v>109368</v>
      </c>
    </row>
    <row r="310" spans="1:5" ht="22.5">
      <c r="A310" s="6" t="s">
        <v>36</v>
      </c>
      <c r="B310" s="6" t="s">
        <v>27</v>
      </c>
      <c r="C310" s="6">
        <v>71</v>
      </c>
      <c r="D310" s="6">
        <v>1169</v>
      </c>
      <c r="E310" s="6">
        <f t="shared" si="4"/>
        <v>82999</v>
      </c>
    </row>
    <row r="311" spans="1:5" ht="22.5">
      <c r="A311" s="6" t="s">
        <v>36</v>
      </c>
      <c r="B311" s="6" t="s">
        <v>21</v>
      </c>
      <c r="C311" s="6">
        <v>76</v>
      </c>
      <c r="D311" s="6">
        <v>1296</v>
      </c>
      <c r="E311" s="6">
        <f t="shared" si="4"/>
        <v>98496</v>
      </c>
    </row>
    <row r="312" spans="1:5" ht="22.5">
      <c r="A312" s="6" t="s">
        <v>23</v>
      </c>
      <c r="B312" s="6" t="s">
        <v>24</v>
      </c>
      <c r="C312" s="6">
        <v>76</v>
      </c>
      <c r="D312" s="6">
        <v>1033</v>
      </c>
      <c r="E312" s="6">
        <f t="shared" si="4"/>
        <v>78508</v>
      </c>
    </row>
    <row r="313" spans="1:5" ht="22.5">
      <c r="A313" s="6" t="s">
        <v>31</v>
      </c>
      <c r="B313" s="6" t="s">
        <v>34</v>
      </c>
      <c r="C313" s="6">
        <v>23</v>
      </c>
      <c r="D313" s="6">
        <v>1100</v>
      </c>
      <c r="E313" s="6">
        <f t="shared" si="4"/>
        <v>25300</v>
      </c>
    </row>
    <row r="314" spans="1:5" ht="22.5">
      <c r="A314" s="6" t="s">
        <v>36</v>
      </c>
      <c r="B314" s="6" t="s">
        <v>21</v>
      </c>
      <c r="C314" s="6">
        <v>75</v>
      </c>
      <c r="D314" s="6">
        <v>1000</v>
      </c>
      <c r="E314" s="6">
        <f t="shared" si="4"/>
        <v>75000</v>
      </c>
    </row>
    <row r="315" spans="1:5" ht="22.5">
      <c r="A315" s="6" t="s">
        <v>17</v>
      </c>
      <c r="B315" s="6" t="s">
        <v>32</v>
      </c>
      <c r="C315" s="6">
        <v>41</v>
      </c>
      <c r="D315" s="6">
        <v>1202</v>
      </c>
      <c r="E315" s="6">
        <f t="shared" si="4"/>
        <v>49282</v>
      </c>
    </row>
    <row r="316" spans="1:5" ht="22.5">
      <c r="A316" s="6" t="s">
        <v>37</v>
      </c>
      <c r="B316" s="6" t="s">
        <v>21</v>
      </c>
      <c r="C316" s="6">
        <v>99</v>
      </c>
      <c r="D316" s="6">
        <v>1005</v>
      </c>
      <c r="E316" s="6">
        <f t="shared" si="4"/>
        <v>99495</v>
      </c>
    </row>
    <row r="317" spans="1:5" ht="22.5">
      <c r="A317" s="6" t="s">
        <v>23</v>
      </c>
      <c r="B317" s="6" t="s">
        <v>24</v>
      </c>
      <c r="C317" s="6">
        <v>62</v>
      </c>
      <c r="D317" s="6">
        <v>1454</v>
      </c>
      <c r="E317" s="6">
        <f t="shared" si="4"/>
        <v>90148</v>
      </c>
    </row>
    <row r="318" spans="1:5" ht="22.5">
      <c r="A318" s="6" t="s">
        <v>17</v>
      </c>
      <c r="B318" s="6" t="s">
        <v>18</v>
      </c>
      <c r="C318" s="6">
        <v>63</v>
      </c>
      <c r="D318" s="6">
        <v>1016</v>
      </c>
      <c r="E318" s="6">
        <f t="shared" si="4"/>
        <v>64008</v>
      </c>
    </row>
    <row r="319" spans="1:5" ht="22.5">
      <c r="A319" s="6" t="s">
        <v>36</v>
      </c>
      <c r="B319" s="6" t="s">
        <v>19</v>
      </c>
      <c r="C319" s="6">
        <v>4</v>
      </c>
      <c r="D319" s="6">
        <v>1049</v>
      </c>
      <c r="E319" s="6">
        <f t="shared" si="4"/>
        <v>4196</v>
      </c>
    </row>
    <row r="320" spans="1:5" ht="22.5">
      <c r="A320" s="6" t="s">
        <v>17</v>
      </c>
      <c r="B320" s="6" t="s">
        <v>27</v>
      </c>
      <c r="C320" s="6">
        <v>4</v>
      </c>
      <c r="D320" s="6">
        <v>1202</v>
      </c>
      <c r="E320" s="6">
        <f t="shared" si="4"/>
        <v>4808</v>
      </c>
    </row>
    <row r="321" spans="1:5" ht="22.5">
      <c r="A321" s="6" t="s">
        <v>31</v>
      </c>
      <c r="B321" s="6" t="s">
        <v>27</v>
      </c>
      <c r="C321" s="6">
        <v>18</v>
      </c>
      <c r="D321" s="6">
        <v>1462</v>
      </c>
      <c r="E321" s="6">
        <f t="shared" si="4"/>
        <v>26316</v>
      </c>
    </row>
    <row r="322" spans="1:5" ht="22.5">
      <c r="A322" s="6" t="s">
        <v>31</v>
      </c>
      <c r="B322" s="6" t="s">
        <v>32</v>
      </c>
      <c r="C322" s="6">
        <v>49</v>
      </c>
      <c r="D322" s="6">
        <v>1109</v>
      </c>
      <c r="E322" s="6">
        <f t="shared" si="4"/>
        <v>54341</v>
      </c>
    </row>
    <row r="323" spans="1:5" ht="22.5">
      <c r="A323" s="6" t="s">
        <v>31</v>
      </c>
      <c r="B323" s="6" t="s">
        <v>27</v>
      </c>
      <c r="C323" s="6">
        <v>46</v>
      </c>
      <c r="D323" s="6">
        <v>1443</v>
      </c>
      <c r="E323" s="6">
        <f t="shared" ref="E323:E386" si="5">C323*D323</f>
        <v>66378</v>
      </c>
    </row>
    <row r="324" spans="1:5" ht="22.5">
      <c r="A324" s="6" t="s">
        <v>26</v>
      </c>
      <c r="B324" s="6" t="s">
        <v>18</v>
      </c>
      <c r="C324" s="6">
        <v>24</v>
      </c>
      <c r="D324" s="6">
        <v>1019</v>
      </c>
      <c r="E324" s="6">
        <f t="shared" si="5"/>
        <v>24456</v>
      </c>
    </row>
    <row r="325" spans="1:5" ht="22.5">
      <c r="A325" s="6" t="s">
        <v>36</v>
      </c>
      <c r="B325" s="6" t="s">
        <v>32</v>
      </c>
      <c r="C325" s="6">
        <v>35</v>
      </c>
      <c r="D325" s="6">
        <v>1144</v>
      </c>
      <c r="E325" s="6">
        <f t="shared" si="5"/>
        <v>40040</v>
      </c>
    </row>
    <row r="326" spans="1:5" ht="22.5">
      <c r="A326" s="6" t="s">
        <v>23</v>
      </c>
      <c r="B326" s="6" t="s">
        <v>21</v>
      </c>
      <c r="C326" s="6">
        <v>24</v>
      </c>
      <c r="D326" s="6">
        <v>1142</v>
      </c>
      <c r="E326" s="6">
        <f t="shared" si="5"/>
        <v>27408</v>
      </c>
    </row>
    <row r="327" spans="1:5" ht="22.5">
      <c r="A327" s="6" t="s">
        <v>36</v>
      </c>
      <c r="B327" s="6" t="s">
        <v>18</v>
      </c>
      <c r="C327" s="6">
        <v>32</v>
      </c>
      <c r="D327" s="6">
        <v>1343</v>
      </c>
      <c r="E327" s="6">
        <f t="shared" si="5"/>
        <v>42976</v>
      </c>
    </row>
    <row r="328" spans="1:5" ht="22.5">
      <c r="A328" s="6" t="s">
        <v>31</v>
      </c>
      <c r="B328" s="6" t="s">
        <v>24</v>
      </c>
      <c r="C328" s="6">
        <v>39</v>
      </c>
      <c r="D328" s="6">
        <v>1110</v>
      </c>
      <c r="E328" s="6">
        <f t="shared" si="5"/>
        <v>43290</v>
      </c>
    </row>
    <row r="329" spans="1:5" ht="22.5">
      <c r="A329" s="6" t="s">
        <v>36</v>
      </c>
      <c r="B329" s="6" t="s">
        <v>24</v>
      </c>
      <c r="C329" s="6">
        <v>9</v>
      </c>
      <c r="D329" s="6">
        <v>1212</v>
      </c>
      <c r="E329" s="6">
        <f t="shared" si="5"/>
        <v>10908</v>
      </c>
    </row>
    <row r="330" spans="1:5" ht="22.5">
      <c r="A330" s="6" t="s">
        <v>23</v>
      </c>
      <c r="B330" s="6" t="s">
        <v>34</v>
      </c>
      <c r="C330" s="6">
        <v>14</v>
      </c>
      <c r="D330" s="6">
        <v>1267</v>
      </c>
      <c r="E330" s="6">
        <f t="shared" si="5"/>
        <v>17738</v>
      </c>
    </row>
    <row r="331" spans="1:5" ht="22.5">
      <c r="A331" s="6" t="s">
        <v>17</v>
      </c>
      <c r="B331" s="6" t="s">
        <v>21</v>
      </c>
      <c r="C331" s="6">
        <v>49</v>
      </c>
      <c r="D331" s="6">
        <v>1012</v>
      </c>
      <c r="E331" s="6">
        <f t="shared" si="5"/>
        <v>49588</v>
      </c>
    </row>
    <row r="332" spans="1:5" ht="22.5">
      <c r="A332" s="6" t="s">
        <v>31</v>
      </c>
      <c r="B332" s="6" t="s">
        <v>34</v>
      </c>
      <c r="C332" s="6">
        <v>9</v>
      </c>
      <c r="D332" s="6">
        <v>1427</v>
      </c>
      <c r="E332" s="6">
        <f t="shared" si="5"/>
        <v>12843</v>
      </c>
    </row>
    <row r="333" spans="1:5" ht="22.5">
      <c r="A333" s="6" t="s">
        <v>17</v>
      </c>
      <c r="B333" s="6" t="s">
        <v>34</v>
      </c>
      <c r="C333" s="6">
        <v>72</v>
      </c>
      <c r="D333" s="6">
        <v>1312</v>
      </c>
      <c r="E333" s="6">
        <f t="shared" si="5"/>
        <v>94464</v>
      </c>
    </row>
    <row r="334" spans="1:5" ht="22.5">
      <c r="A334" s="6" t="s">
        <v>17</v>
      </c>
      <c r="B334" s="6" t="s">
        <v>18</v>
      </c>
      <c r="C334" s="6">
        <v>79</v>
      </c>
      <c r="D334" s="6">
        <v>1158</v>
      </c>
      <c r="E334" s="6">
        <f t="shared" si="5"/>
        <v>91482</v>
      </c>
    </row>
    <row r="335" spans="1:5" ht="22.5">
      <c r="A335" s="6" t="s">
        <v>37</v>
      </c>
      <c r="B335" s="6" t="s">
        <v>34</v>
      </c>
      <c r="C335" s="6">
        <v>22</v>
      </c>
      <c r="D335" s="6">
        <v>1497</v>
      </c>
      <c r="E335" s="6">
        <f t="shared" si="5"/>
        <v>32934</v>
      </c>
    </row>
    <row r="336" spans="1:5" ht="22.5">
      <c r="A336" s="6" t="s">
        <v>17</v>
      </c>
      <c r="B336" s="6" t="s">
        <v>24</v>
      </c>
      <c r="C336" s="6">
        <v>56</v>
      </c>
      <c r="D336" s="6">
        <v>1073</v>
      </c>
      <c r="E336" s="6">
        <f t="shared" si="5"/>
        <v>60088</v>
      </c>
    </row>
    <row r="337" spans="1:5" ht="22.5">
      <c r="A337" s="6" t="s">
        <v>31</v>
      </c>
      <c r="B337" s="6" t="s">
        <v>21</v>
      </c>
      <c r="C337" s="6">
        <v>93</v>
      </c>
      <c r="D337" s="6">
        <v>1267</v>
      </c>
      <c r="E337" s="6">
        <f t="shared" si="5"/>
        <v>117831</v>
      </c>
    </row>
    <row r="338" spans="1:5" ht="22.5">
      <c r="A338" s="6" t="s">
        <v>31</v>
      </c>
      <c r="B338" s="6" t="s">
        <v>19</v>
      </c>
      <c r="C338" s="6">
        <v>26</v>
      </c>
      <c r="D338" s="6">
        <v>1164</v>
      </c>
      <c r="E338" s="6">
        <f t="shared" si="5"/>
        <v>30264</v>
      </c>
    </row>
    <row r="339" spans="1:5" ht="22.5">
      <c r="A339" s="6" t="s">
        <v>17</v>
      </c>
      <c r="B339" s="6" t="s">
        <v>18</v>
      </c>
      <c r="C339" s="6">
        <v>67</v>
      </c>
      <c r="D339" s="6">
        <v>1329</v>
      </c>
      <c r="E339" s="6">
        <f t="shared" si="5"/>
        <v>89043</v>
      </c>
    </row>
    <row r="340" spans="1:5" ht="22.5">
      <c r="A340" s="6" t="s">
        <v>31</v>
      </c>
      <c r="B340" s="6" t="s">
        <v>19</v>
      </c>
      <c r="C340" s="6">
        <v>98</v>
      </c>
      <c r="D340" s="6">
        <v>1010</v>
      </c>
      <c r="E340" s="6">
        <f t="shared" si="5"/>
        <v>98980</v>
      </c>
    </row>
    <row r="341" spans="1:5" ht="22.5">
      <c r="A341" s="6" t="s">
        <v>31</v>
      </c>
      <c r="B341" s="6" t="s">
        <v>27</v>
      </c>
      <c r="C341" s="6">
        <v>59</v>
      </c>
      <c r="D341" s="6">
        <v>1474</v>
      </c>
      <c r="E341" s="6">
        <f t="shared" si="5"/>
        <v>86966</v>
      </c>
    </row>
    <row r="342" spans="1:5" ht="22.5">
      <c r="A342" s="6" t="s">
        <v>17</v>
      </c>
      <c r="B342" s="6" t="s">
        <v>18</v>
      </c>
      <c r="C342" s="6">
        <v>5</v>
      </c>
      <c r="D342" s="6">
        <v>1231</v>
      </c>
      <c r="E342" s="6">
        <f t="shared" si="5"/>
        <v>6155</v>
      </c>
    </row>
    <row r="343" spans="1:5" ht="22.5">
      <c r="A343" s="6" t="s">
        <v>37</v>
      </c>
      <c r="B343" s="6" t="s">
        <v>21</v>
      </c>
      <c r="C343" s="6">
        <v>61</v>
      </c>
      <c r="D343" s="6">
        <v>1457</v>
      </c>
      <c r="E343" s="6">
        <f t="shared" si="5"/>
        <v>88877</v>
      </c>
    </row>
    <row r="344" spans="1:5" ht="22.5">
      <c r="A344" s="6" t="s">
        <v>36</v>
      </c>
      <c r="B344" s="6" t="s">
        <v>19</v>
      </c>
      <c r="C344" s="6">
        <v>84</v>
      </c>
      <c r="D344" s="6">
        <v>1247</v>
      </c>
      <c r="E344" s="6">
        <f t="shared" si="5"/>
        <v>104748</v>
      </c>
    </row>
    <row r="345" spans="1:5" ht="22.5">
      <c r="A345" s="6" t="s">
        <v>26</v>
      </c>
      <c r="B345" s="6" t="s">
        <v>18</v>
      </c>
      <c r="C345" s="6">
        <v>88</v>
      </c>
      <c r="D345" s="6">
        <v>1011</v>
      </c>
      <c r="E345" s="6">
        <f t="shared" si="5"/>
        <v>88968</v>
      </c>
    </row>
    <row r="346" spans="1:5" ht="22.5">
      <c r="A346" s="6" t="s">
        <v>17</v>
      </c>
      <c r="B346" s="6" t="s">
        <v>24</v>
      </c>
      <c r="C346" s="6">
        <v>67</v>
      </c>
      <c r="D346" s="6">
        <v>1350</v>
      </c>
      <c r="E346" s="6">
        <f t="shared" si="5"/>
        <v>90450</v>
      </c>
    </row>
    <row r="347" spans="1:5" ht="22.5">
      <c r="A347" s="6" t="s">
        <v>23</v>
      </c>
      <c r="B347" s="6" t="s">
        <v>34</v>
      </c>
      <c r="C347" s="6">
        <v>55</v>
      </c>
      <c r="D347" s="6">
        <v>1305</v>
      </c>
      <c r="E347" s="6">
        <f t="shared" si="5"/>
        <v>71775</v>
      </c>
    </row>
    <row r="348" spans="1:5" ht="22.5">
      <c r="A348" s="6" t="s">
        <v>37</v>
      </c>
      <c r="B348" s="6" t="s">
        <v>32</v>
      </c>
      <c r="C348" s="6">
        <v>39</v>
      </c>
      <c r="D348" s="6">
        <v>1387</v>
      </c>
      <c r="E348" s="6">
        <f t="shared" si="5"/>
        <v>54093</v>
      </c>
    </row>
    <row r="349" spans="1:5" ht="22.5">
      <c r="A349" s="6" t="s">
        <v>26</v>
      </c>
      <c r="B349" s="6" t="s">
        <v>32</v>
      </c>
      <c r="C349" s="6">
        <v>97</v>
      </c>
      <c r="D349" s="6">
        <v>1009</v>
      </c>
      <c r="E349" s="6">
        <f t="shared" si="5"/>
        <v>97873</v>
      </c>
    </row>
    <row r="350" spans="1:5" ht="22.5">
      <c r="A350" s="6" t="s">
        <v>31</v>
      </c>
      <c r="B350" s="6" t="s">
        <v>21</v>
      </c>
      <c r="C350" s="6">
        <v>16</v>
      </c>
      <c r="D350" s="6">
        <v>1127</v>
      </c>
      <c r="E350" s="6">
        <f t="shared" si="5"/>
        <v>18032</v>
      </c>
    </row>
    <row r="351" spans="1:5" ht="22.5">
      <c r="A351" s="6" t="s">
        <v>36</v>
      </c>
      <c r="B351" s="6" t="s">
        <v>32</v>
      </c>
      <c r="C351" s="6">
        <v>52</v>
      </c>
      <c r="D351" s="6">
        <v>1491</v>
      </c>
      <c r="E351" s="6">
        <f t="shared" si="5"/>
        <v>77532</v>
      </c>
    </row>
    <row r="352" spans="1:5" ht="22.5">
      <c r="A352" s="6" t="s">
        <v>17</v>
      </c>
      <c r="B352" s="6" t="s">
        <v>19</v>
      </c>
      <c r="C352" s="6">
        <v>60</v>
      </c>
      <c r="D352" s="6">
        <v>1127</v>
      </c>
      <c r="E352" s="6">
        <f t="shared" si="5"/>
        <v>67620</v>
      </c>
    </row>
    <row r="353" spans="1:5" ht="22.5">
      <c r="A353" s="6" t="s">
        <v>26</v>
      </c>
      <c r="B353" s="6" t="s">
        <v>32</v>
      </c>
      <c r="C353" s="6">
        <v>9</v>
      </c>
      <c r="D353" s="6">
        <v>1457</v>
      </c>
      <c r="E353" s="6">
        <f t="shared" si="5"/>
        <v>13113</v>
      </c>
    </row>
    <row r="354" spans="1:5" ht="22.5">
      <c r="A354" s="6" t="s">
        <v>17</v>
      </c>
      <c r="B354" s="6" t="s">
        <v>24</v>
      </c>
      <c r="C354" s="6">
        <v>100</v>
      </c>
      <c r="D354" s="6">
        <v>1092</v>
      </c>
      <c r="E354" s="6">
        <f t="shared" si="5"/>
        <v>109200</v>
      </c>
    </row>
    <row r="355" spans="1:5" ht="22.5">
      <c r="A355" s="6" t="s">
        <v>37</v>
      </c>
      <c r="B355" s="6" t="s">
        <v>34</v>
      </c>
      <c r="C355" s="6">
        <v>18</v>
      </c>
      <c r="D355" s="6">
        <v>1343</v>
      </c>
      <c r="E355" s="6">
        <f t="shared" si="5"/>
        <v>24174</v>
      </c>
    </row>
    <row r="356" spans="1:5" ht="22.5">
      <c r="A356" s="6" t="s">
        <v>37</v>
      </c>
      <c r="B356" s="6" t="s">
        <v>27</v>
      </c>
      <c r="C356" s="6">
        <v>16</v>
      </c>
      <c r="D356" s="6">
        <v>1146</v>
      </c>
      <c r="E356" s="6">
        <f t="shared" si="5"/>
        <v>18336</v>
      </c>
    </row>
    <row r="357" spans="1:5" ht="22.5">
      <c r="A357" s="6" t="s">
        <v>36</v>
      </c>
      <c r="B357" s="6" t="s">
        <v>27</v>
      </c>
      <c r="C357" s="6">
        <v>69</v>
      </c>
      <c r="D357" s="6">
        <v>1473</v>
      </c>
      <c r="E357" s="6">
        <f t="shared" si="5"/>
        <v>101637</v>
      </c>
    </row>
    <row r="358" spans="1:5" ht="22.5">
      <c r="A358" s="6" t="s">
        <v>31</v>
      </c>
      <c r="B358" s="6" t="s">
        <v>34</v>
      </c>
      <c r="C358" s="6">
        <v>36</v>
      </c>
      <c r="D358" s="6">
        <v>1270</v>
      </c>
      <c r="E358" s="6">
        <f t="shared" si="5"/>
        <v>45720</v>
      </c>
    </row>
    <row r="359" spans="1:5" ht="22.5">
      <c r="A359" s="6" t="s">
        <v>26</v>
      </c>
      <c r="B359" s="6" t="s">
        <v>24</v>
      </c>
      <c r="C359" s="6">
        <v>59</v>
      </c>
      <c r="D359" s="6">
        <v>1221</v>
      </c>
      <c r="E359" s="6">
        <f t="shared" si="5"/>
        <v>72039</v>
      </c>
    </row>
    <row r="360" spans="1:5" ht="22.5">
      <c r="A360" s="6" t="s">
        <v>31</v>
      </c>
      <c r="B360" s="6" t="s">
        <v>18</v>
      </c>
      <c r="C360" s="6">
        <v>93</v>
      </c>
      <c r="D360" s="6">
        <v>1153</v>
      </c>
      <c r="E360" s="6">
        <f t="shared" si="5"/>
        <v>107229</v>
      </c>
    </row>
    <row r="361" spans="1:5" ht="22.5">
      <c r="A361" s="6" t="s">
        <v>36</v>
      </c>
      <c r="B361" s="6" t="s">
        <v>27</v>
      </c>
      <c r="C361" s="6">
        <v>61</v>
      </c>
      <c r="D361" s="6">
        <v>1139</v>
      </c>
      <c r="E361" s="6">
        <f t="shared" si="5"/>
        <v>69479</v>
      </c>
    </row>
    <row r="362" spans="1:5" ht="22.5">
      <c r="A362" s="6" t="s">
        <v>37</v>
      </c>
      <c r="B362" s="6" t="s">
        <v>18</v>
      </c>
      <c r="C362" s="6">
        <v>82</v>
      </c>
      <c r="D362" s="6">
        <v>1082</v>
      </c>
      <c r="E362" s="6">
        <f t="shared" si="5"/>
        <v>88724</v>
      </c>
    </row>
    <row r="363" spans="1:5" ht="22.5">
      <c r="A363" s="6" t="s">
        <v>26</v>
      </c>
      <c r="B363" s="6" t="s">
        <v>19</v>
      </c>
      <c r="C363" s="6">
        <v>53</v>
      </c>
      <c r="D363" s="6">
        <v>1275</v>
      </c>
      <c r="E363" s="6">
        <f t="shared" si="5"/>
        <v>67575</v>
      </c>
    </row>
    <row r="364" spans="1:5" ht="22.5">
      <c r="A364" s="6" t="s">
        <v>37</v>
      </c>
      <c r="B364" s="6" t="s">
        <v>34</v>
      </c>
      <c r="C364" s="6">
        <v>30</v>
      </c>
      <c r="D364" s="6">
        <v>1089</v>
      </c>
      <c r="E364" s="6">
        <f t="shared" si="5"/>
        <v>32670</v>
      </c>
    </row>
    <row r="365" spans="1:5" ht="22.5">
      <c r="A365" s="6" t="s">
        <v>23</v>
      </c>
      <c r="B365" s="6" t="s">
        <v>32</v>
      </c>
      <c r="C365" s="6">
        <v>10</v>
      </c>
      <c r="D365" s="6">
        <v>1076</v>
      </c>
      <c r="E365" s="6">
        <f t="shared" si="5"/>
        <v>10760</v>
      </c>
    </row>
    <row r="366" spans="1:5" ht="22.5">
      <c r="A366" s="6" t="s">
        <v>23</v>
      </c>
      <c r="B366" s="6" t="s">
        <v>27</v>
      </c>
      <c r="C366" s="6">
        <v>95</v>
      </c>
      <c r="D366" s="6">
        <v>1184</v>
      </c>
      <c r="E366" s="6">
        <f t="shared" si="5"/>
        <v>112480</v>
      </c>
    </row>
    <row r="367" spans="1:5" ht="22.5">
      <c r="A367" s="6" t="s">
        <v>17</v>
      </c>
      <c r="B367" s="6" t="s">
        <v>32</v>
      </c>
      <c r="C367" s="6">
        <v>27</v>
      </c>
      <c r="D367" s="6">
        <v>1156</v>
      </c>
      <c r="E367" s="6">
        <f t="shared" si="5"/>
        <v>31212</v>
      </c>
    </row>
    <row r="368" spans="1:5" ht="22.5">
      <c r="A368" s="6" t="s">
        <v>26</v>
      </c>
      <c r="B368" s="6" t="s">
        <v>32</v>
      </c>
      <c r="C368" s="6">
        <v>73</v>
      </c>
      <c r="D368" s="6">
        <v>1266</v>
      </c>
      <c r="E368" s="6">
        <f t="shared" si="5"/>
        <v>92418</v>
      </c>
    </row>
    <row r="369" spans="1:5" ht="22.5">
      <c r="A369" s="6" t="s">
        <v>36</v>
      </c>
      <c r="B369" s="6" t="s">
        <v>19</v>
      </c>
      <c r="C369" s="6">
        <v>81</v>
      </c>
      <c r="D369" s="6">
        <v>1310</v>
      </c>
      <c r="E369" s="6">
        <f t="shared" si="5"/>
        <v>106110</v>
      </c>
    </row>
    <row r="370" spans="1:5" ht="22.5">
      <c r="A370" s="6" t="s">
        <v>36</v>
      </c>
      <c r="B370" s="6" t="s">
        <v>27</v>
      </c>
      <c r="C370" s="6">
        <v>65</v>
      </c>
      <c r="D370" s="6">
        <v>1496</v>
      </c>
      <c r="E370" s="6">
        <f t="shared" si="5"/>
        <v>97240</v>
      </c>
    </row>
    <row r="371" spans="1:5" ht="22.5">
      <c r="A371" s="6" t="s">
        <v>31</v>
      </c>
      <c r="B371" s="6" t="s">
        <v>34</v>
      </c>
      <c r="C371" s="6">
        <v>15</v>
      </c>
      <c r="D371" s="6">
        <v>1456</v>
      </c>
      <c r="E371" s="6">
        <f t="shared" si="5"/>
        <v>21840</v>
      </c>
    </row>
    <row r="372" spans="1:5" ht="22.5">
      <c r="A372" s="6" t="s">
        <v>23</v>
      </c>
      <c r="B372" s="6" t="s">
        <v>32</v>
      </c>
      <c r="C372" s="6">
        <v>41</v>
      </c>
      <c r="D372" s="6">
        <v>1309</v>
      </c>
      <c r="E372" s="6">
        <f t="shared" si="5"/>
        <v>53669</v>
      </c>
    </row>
    <row r="373" spans="1:5" ht="22.5">
      <c r="A373" s="6" t="s">
        <v>17</v>
      </c>
      <c r="B373" s="6" t="s">
        <v>32</v>
      </c>
      <c r="C373" s="6">
        <v>15</v>
      </c>
      <c r="D373" s="6">
        <v>1287</v>
      </c>
      <c r="E373" s="6">
        <f t="shared" si="5"/>
        <v>19305</v>
      </c>
    </row>
    <row r="374" spans="1:5" ht="22.5">
      <c r="A374" s="6" t="s">
        <v>37</v>
      </c>
      <c r="B374" s="6" t="s">
        <v>18</v>
      </c>
      <c r="C374" s="6">
        <v>10</v>
      </c>
      <c r="D374" s="6">
        <v>1208</v>
      </c>
      <c r="E374" s="6">
        <f t="shared" si="5"/>
        <v>12080</v>
      </c>
    </row>
    <row r="375" spans="1:5" ht="22.5">
      <c r="A375" s="6" t="s">
        <v>37</v>
      </c>
      <c r="B375" s="6" t="s">
        <v>27</v>
      </c>
      <c r="C375" s="6">
        <v>3</v>
      </c>
      <c r="D375" s="6">
        <v>1300</v>
      </c>
      <c r="E375" s="6">
        <f t="shared" si="5"/>
        <v>3900</v>
      </c>
    </row>
    <row r="376" spans="1:5" ht="22.5">
      <c r="A376" s="6" t="s">
        <v>31</v>
      </c>
      <c r="B376" s="6" t="s">
        <v>32</v>
      </c>
      <c r="C376" s="6">
        <v>27</v>
      </c>
      <c r="D376" s="6">
        <v>1129</v>
      </c>
      <c r="E376" s="6">
        <f t="shared" si="5"/>
        <v>30483</v>
      </c>
    </row>
    <row r="377" spans="1:5" ht="22.5">
      <c r="A377" s="6" t="s">
        <v>31</v>
      </c>
      <c r="B377" s="6" t="s">
        <v>27</v>
      </c>
      <c r="C377" s="6">
        <v>61</v>
      </c>
      <c r="D377" s="6">
        <v>1251</v>
      </c>
      <c r="E377" s="6">
        <f t="shared" si="5"/>
        <v>76311</v>
      </c>
    </row>
    <row r="378" spans="1:5" ht="22.5">
      <c r="A378" s="6" t="s">
        <v>36</v>
      </c>
      <c r="B378" s="6" t="s">
        <v>34</v>
      </c>
      <c r="C378" s="6">
        <v>90</v>
      </c>
      <c r="D378" s="6">
        <v>1254</v>
      </c>
      <c r="E378" s="6">
        <f t="shared" si="5"/>
        <v>112860</v>
      </c>
    </row>
    <row r="379" spans="1:5" ht="22.5">
      <c r="A379" s="6" t="s">
        <v>31</v>
      </c>
      <c r="B379" s="6" t="s">
        <v>19</v>
      </c>
      <c r="C379" s="6">
        <v>56</v>
      </c>
      <c r="D379" s="6">
        <v>1427</v>
      </c>
      <c r="E379" s="6">
        <f t="shared" si="5"/>
        <v>79912</v>
      </c>
    </row>
    <row r="380" spans="1:5" ht="22.5">
      <c r="A380" s="6" t="s">
        <v>23</v>
      </c>
      <c r="B380" s="6" t="s">
        <v>19</v>
      </c>
      <c r="C380" s="6">
        <v>100</v>
      </c>
      <c r="D380" s="6">
        <v>1385</v>
      </c>
      <c r="E380" s="6">
        <f t="shared" si="5"/>
        <v>138500</v>
      </c>
    </row>
    <row r="381" spans="1:5" ht="22.5">
      <c r="A381" s="6" t="s">
        <v>31</v>
      </c>
      <c r="B381" s="6" t="s">
        <v>34</v>
      </c>
      <c r="C381" s="6">
        <v>23</v>
      </c>
      <c r="D381" s="6">
        <v>1235</v>
      </c>
      <c r="E381" s="6">
        <f t="shared" si="5"/>
        <v>28405</v>
      </c>
    </row>
    <row r="382" spans="1:5" ht="22.5">
      <c r="A382" s="6" t="s">
        <v>36</v>
      </c>
      <c r="B382" s="6" t="s">
        <v>19</v>
      </c>
      <c r="C382" s="6">
        <v>15</v>
      </c>
      <c r="D382" s="6">
        <v>1100</v>
      </c>
      <c r="E382" s="6">
        <f t="shared" si="5"/>
        <v>16500</v>
      </c>
    </row>
    <row r="383" spans="1:5" ht="22.5">
      <c r="A383" s="6" t="s">
        <v>36</v>
      </c>
      <c r="B383" s="6" t="s">
        <v>21</v>
      </c>
      <c r="C383" s="6">
        <v>4</v>
      </c>
      <c r="D383" s="6">
        <v>1101</v>
      </c>
      <c r="E383" s="6">
        <f t="shared" si="5"/>
        <v>4404</v>
      </c>
    </row>
    <row r="384" spans="1:5" ht="22.5">
      <c r="A384" s="6" t="s">
        <v>37</v>
      </c>
      <c r="B384" s="6" t="s">
        <v>21</v>
      </c>
      <c r="C384" s="6">
        <v>55</v>
      </c>
      <c r="D384" s="6">
        <v>1055</v>
      </c>
      <c r="E384" s="6">
        <f t="shared" si="5"/>
        <v>58025</v>
      </c>
    </row>
    <row r="385" spans="1:5" ht="22.5">
      <c r="A385" s="6" t="s">
        <v>17</v>
      </c>
      <c r="B385" s="6" t="s">
        <v>32</v>
      </c>
      <c r="C385" s="6">
        <v>23</v>
      </c>
      <c r="D385" s="6">
        <v>1427</v>
      </c>
      <c r="E385" s="6">
        <f t="shared" si="5"/>
        <v>32821</v>
      </c>
    </row>
    <row r="386" spans="1:5" ht="22.5">
      <c r="A386" s="6" t="s">
        <v>31</v>
      </c>
      <c r="B386" s="6" t="s">
        <v>27</v>
      </c>
      <c r="C386" s="6">
        <v>96</v>
      </c>
      <c r="D386" s="6">
        <v>1397</v>
      </c>
      <c r="E386" s="6">
        <f t="shared" si="5"/>
        <v>134112</v>
      </c>
    </row>
    <row r="387" spans="1:5" ht="22.5">
      <c r="A387" s="6" t="s">
        <v>36</v>
      </c>
      <c r="B387" s="6" t="s">
        <v>27</v>
      </c>
      <c r="C387" s="6">
        <v>85</v>
      </c>
      <c r="D387" s="6">
        <v>1105</v>
      </c>
      <c r="E387" s="6">
        <f t="shared" ref="E387:E450" si="6">C387*D387</f>
        <v>93925</v>
      </c>
    </row>
    <row r="388" spans="1:5" ht="22.5">
      <c r="A388" s="6" t="s">
        <v>31</v>
      </c>
      <c r="B388" s="6" t="s">
        <v>32</v>
      </c>
      <c r="C388" s="6">
        <v>10</v>
      </c>
      <c r="D388" s="6">
        <v>1224</v>
      </c>
      <c r="E388" s="6">
        <f t="shared" si="6"/>
        <v>12240</v>
      </c>
    </row>
    <row r="389" spans="1:5" ht="22.5">
      <c r="A389" s="6" t="s">
        <v>23</v>
      </c>
      <c r="B389" s="6" t="s">
        <v>21</v>
      </c>
      <c r="C389" s="6">
        <v>93</v>
      </c>
      <c r="D389" s="6">
        <v>1373</v>
      </c>
      <c r="E389" s="6">
        <f t="shared" si="6"/>
        <v>127689</v>
      </c>
    </row>
    <row r="390" spans="1:5" ht="22.5">
      <c r="A390" s="6" t="s">
        <v>36</v>
      </c>
      <c r="B390" s="6" t="s">
        <v>21</v>
      </c>
      <c r="C390" s="6">
        <v>12</v>
      </c>
      <c r="D390" s="6">
        <v>1329</v>
      </c>
      <c r="E390" s="6">
        <f t="shared" si="6"/>
        <v>15948</v>
      </c>
    </row>
    <row r="391" spans="1:5" ht="22.5">
      <c r="A391" s="6" t="s">
        <v>37</v>
      </c>
      <c r="B391" s="6" t="s">
        <v>24</v>
      </c>
      <c r="C391" s="6">
        <v>5</v>
      </c>
      <c r="D391" s="6">
        <v>1325</v>
      </c>
      <c r="E391" s="6">
        <f t="shared" si="6"/>
        <v>6625</v>
      </c>
    </row>
    <row r="392" spans="1:5" ht="22.5">
      <c r="A392" s="6" t="s">
        <v>36</v>
      </c>
      <c r="B392" s="6" t="s">
        <v>34</v>
      </c>
      <c r="C392" s="6">
        <v>56</v>
      </c>
      <c r="D392" s="6">
        <v>1476</v>
      </c>
      <c r="E392" s="6">
        <f t="shared" si="6"/>
        <v>82656</v>
      </c>
    </row>
    <row r="393" spans="1:5" ht="22.5">
      <c r="A393" s="6" t="s">
        <v>31</v>
      </c>
      <c r="B393" s="6" t="s">
        <v>19</v>
      </c>
      <c r="C393" s="6">
        <v>94</v>
      </c>
      <c r="D393" s="6">
        <v>1440</v>
      </c>
      <c r="E393" s="6">
        <f t="shared" si="6"/>
        <v>135360</v>
      </c>
    </row>
    <row r="394" spans="1:5" ht="22.5">
      <c r="A394" s="6" t="s">
        <v>37</v>
      </c>
      <c r="B394" s="6" t="s">
        <v>32</v>
      </c>
      <c r="C394" s="6">
        <v>91</v>
      </c>
      <c r="D394" s="6">
        <v>1190</v>
      </c>
      <c r="E394" s="6">
        <f t="shared" si="6"/>
        <v>108290</v>
      </c>
    </row>
    <row r="395" spans="1:5" ht="22.5">
      <c r="A395" s="6" t="s">
        <v>17</v>
      </c>
      <c r="B395" s="6" t="s">
        <v>24</v>
      </c>
      <c r="C395" s="6">
        <v>54</v>
      </c>
      <c r="D395" s="6">
        <v>1224</v>
      </c>
      <c r="E395" s="6">
        <f t="shared" si="6"/>
        <v>66096</v>
      </c>
    </row>
    <row r="396" spans="1:5" ht="22.5">
      <c r="A396" s="6" t="s">
        <v>31</v>
      </c>
      <c r="B396" s="6" t="s">
        <v>24</v>
      </c>
      <c r="C396" s="6">
        <v>43</v>
      </c>
      <c r="D396" s="6">
        <v>1223</v>
      </c>
      <c r="E396" s="6">
        <f t="shared" si="6"/>
        <v>52589</v>
      </c>
    </row>
    <row r="397" spans="1:5" ht="22.5">
      <c r="A397" s="6" t="s">
        <v>17</v>
      </c>
      <c r="B397" s="6" t="s">
        <v>32</v>
      </c>
      <c r="C397" s="6">
        <v>19</v>
      </c>
      <c r="D397" s="6">
        <v>1261</v>
      </c>
      <c r="E397" s="6">
        <f t="shared" si="6"/>
        <v>23959</v>
      </c>
    </row>
    <row r="398" spans="1:5" ht="22.5">
      <c r="A398" s="6" t="s">
        <v>17</v>
      </c>
      <c r="B398" s="6" t="s">
        <v>27</v>
      </c>
      <c r="C398" s="6">
        <v>71</v>
      </c>
      <c r="D398" s="6">
        <v>1313</v>
      </c>
      <c r="E398" s="6">
        <f t="shared" si="6"/>
        <v>93223</v>
      </c>
    </row>
    <row r="399" spans="1:5" ht="22.5">
      <c r="A399" s="6" t="s">
        <v>37</v>
      </c>
      <c r="B399" s="6" t="s">
        <v>34</v>
      </c>
      <c r="C399" s="6">
        <v>64</v>
      </c>
      <c r="D399" s="6">
        <v>1076</v>
      </c>
      <c r="E399" s="6">
        <f t="shared" si="6"/>
        <v>68864</v>
      </c>
    </row>
    <row r="400" spans="1:5" ht="22.5">
      <c r="A400" s="6" t="s">
        <v>17</v>
      </c>
      <c r="B400" s="6" t="s">
        <v>27</v>
      </c>
      <c r="C400" s="6">
        <v>38</v>
      </c>
      <c r="D400" s="6">
        <v>1097</v>
      </c>
      <c r="E400" s="6">
        <f t="shared" si="6"/>
        <v>41686</v>
      </c>
    </row>
    <row r="401" spans="1:5" ht="22.5">
      <c r="A401" s="6" t="s">
        <v>37</v>
      </c>
      <c r="B401" s="6" t="s">
        <v>34</v>
      </c>
      <c r="C401" s="6">
        <v>50</v>
      </c>
      <c r="D401" s="6">
        <v>1146</v>
      </c>
      <c r="E401" s="6">
        <f t="shared" si="6"/>
        <v>57300</v>
      </c>
    </row>
    <row r="402" spans="1:5" ht="22.5">
      <c r="A402" s="6" t="s">
        <v>23</v>
      </c>
      <c r="B402" s="6" t="s">
        <v>19</v>
      </c>
      <c r="C402" s="6">
        <v>98</v>
      </c>
      <c r="D402" s="6">
        <v>1064</v>
      </c>
      <c r="E402" s="6">
        <f t="shared" si="6"/>
        <v>104272</v>
      </c>
    </row>
    <row r="403" spans="1:5" ht="22.5">
      <c r="A403" s="6" t="s">
        <v>26</v>
      </c>
      <c r="B403" s="6" t="s">
        <v>19</v>
      </c>
      <c r="C403" s="6">
        <v>72</v>
      </c>
      <c r="D403" s="6">
        <v>1364</v>
      </c>
      <c r="E403" s="6">
        <f t="shared" si="6"/>
        <v>98208</v>
      </c>
    </row>
    <row r="404" spans="1:5" ht="22.5">
      <c r="A404" s="6" t="s">
        <v>31</v>
      </c>
      <c r="B404" s="6" t="s">
        <v>32</v>
      </c>
      <c r="C404" s="6">
        <v>62</v>
      </c>
      <c r="D404" s="6">
        <v>1056</v>
      </c>
      <c r="E404" s="6">
        <f t="shared" si="6"/>
        <v>65472</v>
      </c>
    </row>
    <row r="405" spans="1:5" ht="22.5">
      <c r="A405" s="6" t="s">
        <v>37</v>
      </c>
      <c r="B405" s="6" t="s">
        <v>21</v>
      </c>
      <c r="C405" s="6">
        <v>43</v>
      </c>
      <c r="D405" s="6">
        <v>1467</v>
      </c>
      <c r="E405" s="6">
        <f t="shared" si="6"/>
        <v>63081</v>
      </c>
    </row>
    <row r="406" spans="1:5" ht="22.5">
      <c r="A406" s="6" t="s">
        <v>23</v>
      </c>
      <c r="B406" s="6" t="s">
        <v>19</v>
      </c>
      <c r="C406" s="6">
        <v>25</v>
      </c>
      <c r="D406" s="6">
        <v>1383</v>
      </c>
      <c r="E406" s="6">
        <f t="shared" si="6"/>
        <v>34575</v>
      </c>
    </row>
    <row r="407" spans="1:5" ht="22.5">
      <c r="A407" s="6" t="s">
        <v>23</v>
      </c>
      <c r="B407" s="6" t="s">
        <v>34</v>
      </c>
      <c r="C407" s="6">
        <v>9</v>
      </c>
      <c r="D407" s="6">
        <v>1444</v>
      </c>
      <c r="E407" s="6">
        <f t="shared" si="6"/>
        <v>12996</v>
      </c>
    </row>
    <row r="408" spans="1:5" ht="22.5">
      <c r="A408" s="6" t="s">
        <v>36</v>
      </c>
      <c r="B408" s="6" t="s">
        <v>19</v>
      </c>
      <c r="C408" s="6">
        <v>89</v>
      </c>
      <c r="D408" s="6">
        <v>1251</v>
      </c>
      <c r="E408" s="6">
        <f t="shared" si="6"/>
        <v>111339</v>
      </c>
    </row>
    <row r="409" spans="1:5" ht="22.5">
      <c r="A409" s="6" t="s">
        <v>26</v>
      </c>
      <c r="B409" s="6" t="s">
        <v>18</v>
      </c>
      <c r="C409" s="6">
        <v>78</v>
      </c>
      <c r="D409" s="6">
        <v>1491</v>
      </c>
      <c r="E409" s="6">
        <f t="shared" si="6"/>
        <v>116298</v>
      </c>
    </row>
    <row r="410" spans="1:5" ht="22.5">
      <c r="A410" s="6" t="s">
        <v>23</v>
      </c>
      <c r="B410" s="6" t="s">
        <v>21</v>
      </c>
      <c r="C410" s="6">
        <v>82</v>
      </c>
      <c r="D410" s="6">
        <v>1061</v>
      </c>
      <c r="E410" s="6">
        <f t="shared" si="6"/>
        <v>87002</v>
      </c>
    </row>
    <row r="411" spans="1:5" ht="22.5">
      <c r="A411" s="6" t="s">
        <v>37</v>
      </c>
      <c r="B411" s="6" t="s">
        <v>21</v>
      </c>
      <c r="C411" s="6">
        <v>30</v>
      </c>
      <c r="D411" s="6">
        <v>1268</v>
      </c>
      <c r="E411" s="6">
        <f t="shared" si="6"/>
        <v>38040</v>
      </c>
    </row>
    <row r="412" spans="1:5" ht="22.5">
      <c r="A412" s="6" t="s">
        <v>36</v>
      </c>
      <c r="B412" s="6" t="s">
        <v>18</v>
      </c>
      <c r="C412" s="6">
        <v>71</v>
      </c>
      <c r="D412" s="6">
        <v>1160</v>
      </c>
      <c r="E412" s="6">
        <f t="shared" si="6"/>
        <v>82360</v>
      </c>
    </row>
    <row r="413" spans="1:5" ht="22.5">
      <c r="A413" s="6" t="s">
        <v>23</v>
      </c>
      <c r="B413" s="6" t="s">
        <v>18</v>
      </c>
      <c r="C413" s="6">
        <v>75</v>
      </c>
      <c r="D413" s="6">
        <v>1098</v>
      </c>
      <c r="E413" s="6">
        <f t="shared" si="6"/>
        <v>82350</v>
      </c>
    </row>
    <row r="414" spans="1:5" ht="22.5">
      <c r="A414" s="6" t="s">
        <v>23</v>
      </c>
      <c r="B414" s="6" t="s">
        <v>27</v>
      </c>
      <c r="C414" s="6">
        <v>11</v>
      </c>
      <c r="D414" s="6">
        <v>1394</v>
      </c>
      <c r="E414" s="6">
        <f t="shared" si="6"/>
        <v>15334</v>
      </c>
    </row>
    <row r="415" spans="1:5" ht="22.5">
      <c r="A415" s="6" t="s">
        <v>37</v>
      </c>
      <c r="B415" s="6" t="s">
        <v>21</v>
      </c>
      <c r="C415" s="6">
        <v>62</v>
      </c>
      <c r="D415" s="6">
        <v>1119</v>
      </c>
      <c r="E415" s="6">
        <f t="shared" si="6"/>
        <v>69378</v>
      </c>
    </row>
    <row r="416" spans="1:5" ht="22.5">
      <c r="A416" s="6" t="s">
        <v>36</v>
      </c>
      <c r="B416" s="6" t="s">
        <v>27</v>
      </c>
      <c r="C416" s="6">
        <v>6</v>
      </c>
      <c r="D416" s="6">
        <v>1157</v>
      </c>
      <c r="E416" s="6">
        <f t="shared" si="6"/>
        <v>6942</v>
      </c>
    </row>
    <row r="417" spans="1:5" ht="22.5">
      <c r="A417" s="6" t="s">
        <v>23</v>
      </c>
      <c r="B417" s="6" t="s">
        <v>21</v>
      </c>
      <c r="C417" s="6">
        <v>81</v>
      </c>
      <c r="D417" s="6">
        <v>1479</v>
      </c>
      <c r="E417" s="6">
        <f t="shared" si="6"/>
        <v>119799</v>
      </c>
    </row>
    <row r="418" spans="1:5" ht="22.5">
      <c r="A418" s="6" t="s">
        <v>37</v>
      </c>
      <c r="B418" s="6" t="s">
        <v>18</v>
      </c>
      <c r="C418" s="6">
        <v>44</v>
      </c>
      <c r="D418" s="6">
        <v>1179</v>
      </c>
      <c r="E418" s="6">
        <f t="shared" si="6"/>
        <v>51876</v>
      </c>
    </row>
    <row r="419" spans="1:5" ht="22.5">
      <c r="A419" s="6" t="s">
        <v>36</v>
      </c>
      <c r="B419" s="6" t="s">
        <v>24</v>
      </c>
      <c r="C419" s="6">
        <v>16</v>
      </c>
      <c r="D419" s="6">
        <v>1274</v>
      </c>
      <c r="E419" s="6">
        <f t="shared" si="6"/>
        <v>20384</v>
      </c>
    </row>
    <row r="420" spans="1:5" ht="22.5">
      <c r="A420" s="6" t="s">
        <v>26</v>
      </c>
      <c r="B420" s="6" t="s">
        <v>24</v>
      </c>
      <c r="C420" s="6">
        <v>54</v>
      </c>
      <c r="D420" s="6">
        <v>1413</v>
      </c>
      <c r="E420" s="6">
        <f t="shared" si="6"/>
        <v>76302</v>
      </c>
    </row>
    <row r="421" spans="1:5" ht="22.5">
      <c r="A421" s="6" t="s">
        <v>26</v>
      </c>
      <c r="B421" s="6" t="s">
        <v>24</v>
      </c>
      <c r="C421" s="6">
        <v>56</v>
      </c>
      <c r="D421" s="6">
        <v>1463</v>
      </c>
      <c r="E421" s="6">
        <f t="shared" si="6"/>
        <v>81928</v>
      </c>
    </row>
    <row r="422" spans="1:5" ht="22.5">
      <c r="A422" s="6" t="s">
        <v>36</v>
      </c>
      <c r="B422" s="6" t="s">
        <v>18</v>
      </c>
      <c r="C422" s="6">
        <v>41</v>
      </c>
      <c r="D422" s="6">
        <v>1034</v>
      </c>
      <c r="E422" s="6">
        <f t="shared" si="6"/>
        <v>42394</v>
      </c>
    </row>
    <row r="423" spans="1:5" ht="22.5">
      <c r="A423" s="6" t="s">
        <v>31</v>
      </c>
      <c r="B423" s="6" t="s">
        <v>21</v>
      </c>
      <c r="C423" s="6">
        <v>67</v>
      </c>
      <c r="D423" s="6">
        <v>1093</v>
      </c>
      <c r="E423" s="6">
        <f t="shared" si="6"/>
        <v>73231</v>
      </c>
    </row>
    <row r="424" spans="1:5" ht="22.5">
      <c r="A424" s="6" t="s">
        <v>26</v>
      </c>
      <c r="B424" s="6" t="s">
        <v>19</v>
      </c>
      <c r="C424" s="6">
        <v>80</v>
      </c>
      <c r="D424" s="6">
        <v>1216</v>
      </c>
      <c r="E424" s="6">
        <f t="shared" si="6"/>
        <v>97280</v>
      </c>
    </row>
    <row r="425" spans="1:5" ht="22.5">
      <c r="A425" s="6" t="s">
        <v>37</v>
      </c>
      <c r="B425" s="6" t="s">
        <v>32</v>
      </c>
      <c r="C425" s="6">
        <v>32</v>
      </c>
      <c r="D425" s="6">
        <v>1055</v>
      </c>
      <c r="E425" s="6">
        <f t="shared" si="6"/>
        <v>33760</v>
      </c>
    </row>
    <row r="426" spans="1:5" ht="22.5">
      <c r="A426" s="6" t="s">
        <v>36</v>
      </c>
      <c r="B426" s="6" t="s">
        <v>32</v>
      </c>
      <c r="C426" s="6">
        <v>45</v>
      </c>
      <c r="D426" s="6">
        <v>1309</v>
      </c>
      <c r="E426" s="6">
        <f t="shared" si="6"/>
        <v>58905</v>
      </c>
    </row>
    <row r="427" spans="1:5" ht="22.5">
      <c r="A427" s="6" t="s">
        <v>17</v>
      </c>
      <c r="B427" s="6" t="s">
        <v>19</v>
      </c>
      <c r="C427" s="6">
        <v>37</v>
      </c>
      <c r="D427" s="6">
        <v>1073</v>
      </c>
      <c r="E427" s="6">
        <f t="shared" si="6"/>
        <v>39701</v>
      </c>
    </row>
    <row r="428" spans="1:5" ht="22.5">
      <c r="A428" s="6" t="s">
        <v>23</v>
      </c>
      <c r="B428" s="6" t="s">
        <v>27</v>
      </c>
      <c r="C428" s="6">
        <v>32</v>
      </c>
      <c r="D428" s="6">
        <v>1195</v>
      </c>
      <c r="E428" s="6">
        <f t="shared" si="6"/>
        <v>38240</v>
      </c>
    </row>
    <row r="429" spans="1:5" ht="22.5">
      <c r="A429" s="6" t="s">
        <v>17</v>
      </c>
      <c r="B429" s="6" t="s">
        <v>18</v>
      </c>
      <c r="C429" s="6">
        <v>36</v>
      </c>
      <c r="D429" s="6">
        <v>1217</v>
      </c>
      <c r="E429" s="6">
        <f t="shared" si="6"/>
        <v>43812</v>
      </c>
    </row>
    <row r="430" spans="1:5" ht="22.5">
      <c r="A430" s="6" t="s">
        <v>17</v>
      </c>
      <c r="B430" s="6" t="s">
        <v>24</v>
      </c>
      <c r="C430" s="6">
        <v>50</v>
      </c>
      <c r="D430" s="6">
        <v>1007</v>
      </c>
      <c r="E430" s="6">
        <f t="shared" si="6"/>
        <v>50350</v>
      </c>
    </row>
    <row r="431" spans="1:5" ht="22.5">
      <c r="A431" s="6" t="s">
        <v>36</v>
      </c>
      <c r="B431" s="6" t="s">
        <v>34</v>
      </c>
      <c r="C431" s="6">
        <v>8</v>
      </c>
      <c r="D431" s="6">
        <v>1116</v>
      </c>
      <c r="E431" s="6">
        <f t="shared" si="6"/>
        <v>8928</v>
      </c>
    </row>
    <row r="432" spans="1:5" ht="22.5">
      <c r="A432" s="6" t="s">
        <v>37</v>
      </c>
      <c r="B432" s="6" t="s">
        <v>34</v>
      </c>
      <c r="C432" s="6">
        <v>59</v>
      </c>
      <c r="D432" s="6">
        <v>1034</v>
      </c>
      <c r="E432" s="6">
        <f t="shared" si="6"/>
        <v>61006</v>
      </c>
    </row>
    <row r="433" spans="1:5" ht="22.5">
      <c r="A433" s="6" t="s">
        <v>31</v>
      </c>
      <c r="B433" s="6" t="s">
        <v>24</v>
      </c>
      <c r="C433" s="6">
        <v>26</v>
      </c>
      <c r="D433" s="6">
        <v>1182</v>
      </c>
      <c r="E433" s="6">
        <f t="shared" si="6"/>
        <v>30732</v>
      </c>
    </row>
    <row r="434" spans="1:5" ht="22.5">
      <c r="A434" s="6" t="s">
        <v>26</v>
      </c>
      <c r="B434" s="6" t="s">
        <v>21</v>
      </c>
      <c r="C434" s="6">
        <v>38</v>
      </c>
      <c r="D434" s="6">
        <v>1314</v>
      </c>
      <c r="E434" s="6">
        <f t="shared" si="6"/>
        <v>49932</v>
      </c>
    </row>
    <row r="435" spans="1:5" ht="22.5">
      <c r="A435" s="6" t="s">
        <v>17</v>
      </c>
      <c r="B435" s="6" t="s">
        <v>34</v>
      </c>
      <c r="C435" s="6">
        <v>83</v>
      </c>
      <c r="D435" s="6">
        <v>1421</v>
      </c>
      <c r="E435" s="6">
        <f t="shared" si="6"/>
        <v>117943</v>
      </c>
    </row>
    <row r="436" spans="1:5" ht="22.5">
      <c r="A436" s="6" t="s">
        <v>37</v>
      </c>
      <c r="B436" s="6" t="s">
        <v>21</v>
      </c>
      <c r="C436" s="6">
        <v>72</v>
      </c>
      <c r="D436" s="6">
        <v>1229</v>
      </c>
      <c r="E436" s="6">
        <f t="shared" si="6"/>
        <v>88488</v>
      </c>
    </row>
    <row r="437" spans="1:5" ht="22.5">
      <c r="A437" s="6" t="s">
        <v>36</v>
      </c>
      <c r="B437" s="6" t="s">
        <v>27</v>
      </c>
      <c r="C437" s="6">
        <v>56</v>
      </c>
      <c r="D437" s="6">
        <v>1434</v>
      </c>
      <c r="E437" s="6">
        <f t="shared" si="6"/>
        <v>80304</v>
      </c>
    </row>
    <row r="438" spans="1:5" ht="22.5">
      <c r="A438" s="6" t="s">
        <v>36</v>
      </c>
      <c r="B438" s="6" t="s">
        <v>27</v>
      </c>
      <c r="C438" s="6">
        <v>88</v>
      </c>
      <c r="D438" s="6">
        <v>1019</v>
      </c>
      <c r="E438" s="6">
        <f t="shared" si="6"/>
        <v>89672</v>
      </c>
    </row>
    <row r="439" spans="1:5" ht="22.5">
      <c r="A439" s="6" t="s">
        <v>36</v>
      </c>
      <c r="B439" s="6" t="s">
        <v>32</v>
      </c>
      <c r="C439" s="6">
        <v>95</v>
      </c>
      <c r="D439" s="6">
        <v>1259</v>
      </c>
      <c r="E439" s="6">
        <f t="shared" si="6"/>
        <v>119605</v>
      </c>
    </row>
    <row r="440" spans="1:5" ht="22.5">
      <c r="A440" s="6" t="s">
        <v>36</v>
      </c>
      <c r="B440" s="6" t="s">
        <v>32</v>
      </c>
      <c r="C440" s="6">
        <v>20</v>
      </c>
      <c r="D440" s="6">
        <v>1268</v>
      </c>
      <c r="E440" s="6">
        <f t="shared" si="6"/>
        <v>25360</v>
      </c>
    </row>
    <row r="441" spans="1:5" ht="22.5">
      <c r="A441" s="6" t="s">
        <v>37</v>
      </c>
      <c r="B441" s="6" t="s">
        <v>27</v>
      </c>
      <c r="C441" s="6">
        <v>17</v>
      </c>
      <c r="D441" s="6">
        <v>1287</v>
      </c>
      <c r="E441" s="6">
        <f t="shared" si="6"/>
        <v>21879</v>
      </c>
    </row>
    <row r="442" spans="1:5" ht="22.5">
      <c r="A442" s="6" t="s">
        <v>23</v>
      </c>
      <c r="B442" s="6" t="s">
        <v>24</v>
      </c>
      <c r="C442" s="6">
        <v>40</v>
      </c>
      <c r="D442" s="6">
        <v>1424</v>
      </c>
      <c r="E442" s="6">
        <f t="shared" si="6"/>
        <v>56960</v>
      </c>
    </row>
    <row r="443" spans="1:5" ht="22.5">
      <c r="A443" s="6" t="s">
        <v>26</v>
      </c>
      <c r="B443" s="6" t="s">
        <v>27</v>
      </c>
      <c r="C443" s="6">
        <v>34</v>
      </c>
      <c r="D443" s="6">
        <v>1317</v>
      </c>
      <c r="E443" s="6">
        <f t="shared" si="6"/>
        <v>44778</v>
      </c>
    </row>
    <row r="444" spans="1:5" ht="22.5">
      <c r="A444" s="6" t="s">
        <v>17</v>
      </c>
      <c r="B444" s="6" t="s">
        <v>19</v>
      </c>
      <c r="C444" s="6">
        <v>49</v>
      </c>
      <c r="D444" s="6">
        <v>1048</v>
      </c>
      <c r="E444" s="6">
        <f t="shared" si="6"/>
        <v>51352</v>
      </c>
    </row>
    <row r="445" spans="1:5" ht="22.5">
      <c r="A445" s="6" t="s">
        <v>23</v>
      </c>
      <c r="B445" s="6" t="s">
        <v>24</v>
      </c>
      <c r="C445" s="6">
        <v>39</v>
      </c>
      <c r="D445" s="6">
        <v>1354</v>
      </c>
      <c r="E445" s="6">
        <f t="shared" si="6"/>
        <v>52806</v>
      </c>
    </row>
    <row r="446" spans="1:5" ht="22.5">
      <c r="A446" s="6" t="s">
        <v>31</v>
      </c>
      <c r="B446" s="6" t="s">
        <v>34</v>
      </c>
      <c r="C446" s="6">
        <v>61</v>
      </c>
      <c r="D446" s="6">
        <v>1005</v>
      </c>
      <c r="E446" s="6">
        <f t="shared" si="6"/>
        <v>61305</v>
      </c>
    </row>
    <row r="447" spans="1:5" ht="22.5">
      <c r="A447" s="6" t="s">
        <v>31</v>
      </c>
      <c r="B447" s="6" t="s">
        <v>21</v>
      </c>
      <c r="C447" s="6">
        <v>41</v>
      </c>
      <c r="D447" s="6">
        <v>1045</v>
      </c>
      <c r="E447" s="6">
        <f t="shared" si="6"/>
        <v>42845</v>
      </c>
    </row>
    <row r="448" spans="1:5" ht="22.5">
      <c r="A448" s="6" t="s">
        <v>26</v>
      </c>
      <c r="B448" s="6" t="s">
        <v>19</v>
      </c>
      <c r="C448" s="6">
        <v>53</v>
      </c>
      <c r="D448" s="6">
        <v>1207</v>
      </c>
      <c r="E448" s="6">
        <f t="shared" si="6"/>
        <v>63971</v>
      </c>
    </row>
    <row r="449" spans="1:5" ht="22.5">
      <c r="A449" s="6" t="s">
        <v>23</v>
      </c>
      <c r="B449" s="6" t="s">
        <v>19</v>
      </c>
      <c r="C449" s="6">
        <v>50</v>
      </c>
      <c r="D449" s="6">
        <v>1038</v>
      </c>
      <c r="E449" s="6">
        <f t="shared" si="6"/>
        <v>51900</v>
      </c>
    </row>
    <row r="450" spans="1:5" ht="22.5">
      <c r="A450" s="6" t="s">
        <v>17</v>
      </c>
      <c r="B450" s="6" t="s">
        <v>24</v>
      </c>
      <c r="C450" s="6">
        <v>19</v>
      </c>
      <c r="D450" s="6">
        <v>1213</v>
      </c>
      <c r="E450" s="6">
        <f t="shared" si="6"/>
        <v>23047</v>
      </c>
    </row>
    <row r="451" spans="1:5" ht="22.5">
      <c r="A451" s="6" t="s">
        <v>17</v>
      </c>
      <c r="B451" s="6" t="s">
        <v>18</v>
      </c>
      <c r="C451" s="6">
        <v>73</v>
      </c>
      <c r="D451" s="6">
        <v>1304</v>
      </c>
      <c r="E451" s="6">
        <f>C451*D451</f>
        <v>95192</v>
      </c>
    </row>
    <row r="452" spans="1:5" ht="22.5">
      <c r="A452" s="6" t="s">
        <v>31</v>
      </c>
      <c r="B452" s="6" t="s">
        <v>34</v>
      </c>
      <c r="C452" s="6">
        <v>17</v>
      </c>
      <c r="D452" s="6">
        <v>1412</v>
      </c>
      <c r="E452" s="6">
        <f>C452*D452</f>
        <v>24004</v>
      </c>
    </row>
    <row r="453" spans="1:5" ht="22.5">
      <c r="A453" s="6" t="s">
        <v>26</v>
      </c>
      <c r="B453" s="6" t="s">
        <v>18</v>
      </c>
      <c r="C453" s="6">
        <v>13</v>
      </c>
      <c r="D453" s="6">
        <v>1003</v>
      </c>
      <c r="E453" s="6">
        <f>C453*D453</f>
        <v>13039</v>
      </c>
    </row>
    <row r="454" spans="1:5" ht="22.5">
      <c r="A454" s="6" t="s">
        <v>31</v>
      </c>
      <c r="B454" s="6" t="s">
        <v>21</v>
      </c>
      <c r="C454" s="6">
        <v>89</v>
      </c>
      <c r="D454" s="6">
        <v>1085</v>
      </c>
      <c r="E454" s="6">
        <f>C454*D454</f>
        <v>96565</v>
      </c>
    </row>
    <row r="455" spans="1:5" ht="22.5">
      <c r="A455" s="6" t="s">
        <v>31</v>
      </c>
      <c r="B455" s="6" t="s">
        <v>18</v>
      </c>
      <c r="C455" s="6">
        <v>22</v>
      </c>
      <c r="D455" s="6">
        <v>1305</v>
      </c>
      <c r="E455" s="6">
        <f>C455*D455</f>
        <v>28710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5"/>
  <sheetViews>
    <sheetView topLeftCell="D1" zoomScale="130" zoomScaleNormal="130" workbookViewId="0">
      <pane ySplit="1" topLeftCell="A446" activePane="bottomLeft" state="frozen"/>
      <selection pane="bottomLeft" activeCell="F2" sqref="F2:F455"/>
    </sheetView>
  </sheetViews>
  <sheetFormatPr defaultColWidth="9.140625" defaultRowHeight="22.5"/>
  <cols>
    <col min="1" max="2" width="9.140625" style="2"/>
    <col min="3" max="3" width="18.42578125" style="2" customWidth="1"/>
    <col min="4" max="5" width="21.42578125" style="2" customWidth="1"/>
    <col min="6" max="6" width="9.140625" style="2" customWidth="1"/>
    <col min="7" max="7" width="13.7109375" style="2" hidden="1" customWidth="1"/>
    <col min="8" max="8" width="26.85546875" style="2" customWidth="1"/>
    <col min="9" max="9" width="33.42578125" style="2" customWidth="1"/>
    <col min="10" max="10" width="27.85546875" style="2" bestFit="1" customWidth="1"/>
    <col min="11" max="11" width="29.42578125" style="2" bestFit="1" customWidth="1"/>
    <col min="12" max="12" width="9.85546875" style="2" bestFit="1" customWidth="1"/>
    <col min="13" max="13" width="35.140625" style="2" customWidth="1"/>
    <col min="14" max="16384" width="9.140625" style="2"/>
  </cols>
  <sheetData>
    <row r="1" spans="1:10">
      <c r="A1" s="5" t="s">
        <v>13</v>
      </c>
      <c r="B1" s="5" t="s">
        <v>1</v>
      </c>
      <c r="C1" s="5" t="s">
        <v>14</v>
      </c>
      <c r="D1" s="5" t="s">
        <v>2</v>
      </c>
      <c r="E1" s="5"/>
      <c r="F1" s="5" t="s">
        <v>15</v>
      </c>
      <c r="G1" s="2" t="s">
        <v>16</v>
      </c>
    </row>
    <row r="2" spans="1:10">
      <c r="A2" s="6" t="s">
        <v>17</v>
      </c>
      <c r="B2" s="6" t="s">
        <v>18</v>
      </c>
      <c r="C2" s="6">
        <v>32</v>
      </c>
      <c r="D2" s="6">
        <v>1125</v>
      </c>
      <c r="E2" s="6">
        <f>F2</f>
        <v>36000</v>
      </c>
      <c r="F2" s="6">
        <f>C2*D2</f>
        <v>36000</v>
      </c>
      <c r="G2" s="2">
        <f>IF(F2&gt;=20000,F2*10%,0)</f>
        <v>3600</v>
      </c>
      <c r="H2" s="2">
        <f>F2</f>
        <v>36000</v>
      </c>
      <c r="I2" s="2">
        <f>IF(F2&gt;30000,F2*0.1,0)</f>
        <v>3600</v>
      </c>
      <c r="J2" s="2" t="str">
        <f ca="1">_xlfn.FORMULATEXT(I2)</f>
        <v>=IF(F2&gt;30000,F2*0.1,0)</v>
      </c>
    </row>
    <row r="3" spans="1:10" customFormat="1">
      <c r="A3" s="6" t="s">
        <v>17</v>
      </c>
      <c r="B3" s="6" t="s">
        <v>19</v>
      </c>
      <c r="C3" s="6">
        <v>98</v>
      </c>
      <c r="D3" s="6">
        <v>1001</v>
      </c>
      <c r="E3" s="6">
        <f t="shared" ref="E3:E66" si="0">F3</f>
        <v>98098</v>
      </c>
      <c r="F3" s="6">
        <f t="shared" ref="F3:F66" si="1">C3*D3</f>
        <v>98098</v>
      </c>
      <c r="G3" s="2">
        <f t="shared" ref="G3:G66" si="2">IF(F3&gt;=20000,F3*10%,0)</f>
        <v>9809.8000000000011</v>
      </c>
      <c r="H3" s="2">
        <f t="shared" ref="H3:H66" si="3">F3</f>
        <v>98098</v>
      </c>
      <c r="I3" s="2">
        <f t="shared" ref="I3:I66" si="4">IF(F3&gt;30000,F3*0.1,0)</f>
        <v>9809.8000000000011</v>
      </c>
    </row>
    <row r="4" spans="1:10" customFormat="1">
      <c r="A4" s="6" t="s">
        <v>17</v>
      </c>
      <c r="B4" s="6" t="s">
        <v>21</v>
      </c>
      <c r="C4" s="6">
        <v>42</v>
      </c>
      <c r="D4" s="6">
        <v>1078</v>
      </c>
      <c r="E4" s="6">
        <f t="shared" si="0"/>
        <v>45276</v>
      </c>
      <c r="F4" s="6">
        <f t="shared" si="1"/>
        <v>45276</v>
      </c>
      <c r="G4" s="2">
        <f t="shared" si="2"/>
        <v>4527.6000000000004</v>
      </c>
      <c r="H4" s="2">
        <f t="shared" si="3"/>
        <v>45276</v>
      </c>
      <c r="I4" s="2">
        <f t="shared" si="4"/>
        <v>4527.6000000000004</v>
      </c>
    </row>
    <row r="5" spans="1:10" customFormat="1">
      <c r="A5" s="6" t="s">
        <v>23</v>
      </c>
      <c r="B5" s="6" t="s">
        <v>24</v>
      </c>
      <c r="C5" s="6">
        <v>65</v>
      </c>
      <c r="D5" s="6">
        <v>1115</v>
      </c>
      <c r="E5" s="6">
        <f t="shared" si="0"/>
        <v>72475</v>
      </c>
      <c r="F5" s="6">
        <f t="shared" si="1"/>
        <v>72475</v>
      </c>
      <c r="G5" s="2">
        <f t="shared" si="2"/>
        <v>7247.5</v>
      </c>
      <c r="H5" s="2">
        <f t="shared" si="3"/>
        <v>72475</v>
      </c>
      <c r="I5" s="2">
        <f t="shared" si="4"/>
        <v>7247.5</v>
      </c>
    </row>
    <row r="6" spans="1:10" customFormat="1">
      <c r="A6" s="6" t="s">
        <v>26</v>
      </c>
      <c r="B6" s="6" t="s">
        <v>27</v>
      </c>
      <c r="C6" s="6">
        <v>20</v>
      </c>
      <c r="D6" s="6">
        <v>1305</v>
      </c>
      <c r="E6" s="6">
        <f t="shared" si="0"/>
        <v>26100</v>
      </c>
      <c r="F6" s="6">
        <f t="shared" si="1"/>
        <v>26100</v>
      </c>
      <c r="G6" s="2">
        <f t="shared" si="2"/>
        <v>2610</v>
      </c>
      <c r="H6" s="2">
        <f t="shared" si="3"/>
        <v>26100</v>
      </c>
      <c r="I6" s="2">
        <f t="shared" si="4"/>
        <v>0</v>
      </c>
    </row>
    <row r="7" spans="1:10" customFormat="1">
      <c r="A7" s="6" t="s">
        <v>23</v>
      </c>
      <c r="B7" s="6" t="s">
        <v>24</v>
      </c>
      <c r="C7" s="6">
        <v>37</v>
      </c>
      <c r="D7" s="6">
        <v>1362</v>
      </c>
      <c r="E7" s="6">
        <f t="shared" si="0"/>
        <v>50394</v>
      </c>
      <c r="F7" s="6">
        <f t="shared" si="1"/>
        <v>50394</v>
      </c>
      <c r="G7" s="2">
        <f t="shared" si="2"/>
        <v>5039.4000000000005</v>
      </c>
      <c r="H7" s="2">
        <f t="shared" si="3"/>
        <v>50394</v>
      </c>
      <c r="I7" s="2">
        <f t="shared" si="4"/>
        <v>5039.4000000000005</v>
      </c>
    </row>
    <row r="8" spans="1:10" customFormat="1">
      <c r="A8" s="6" t="s">
        <v>26</v>
      </c>
      <c r="B8" s="6" t="s">
        <v>21</v>
      </c>
      <c r="C8" s="6">
        <v>96</v>
      </c>
      <c r="D8" s="6">
        <v>1049</v>
      </c>
      <c r="E8" s="6">
        <f t="shared" si="0"/>
        <v>100704</v>
      </c>
      <c r="F8" s="6">
        <f t="shared" si="1"/>
        <v>100704</v>
      </c>
      <c r="G8" s="2">
        <f t="shared" si="2"/>
        <v>10070.400000000001</v>
      </c>
      <c r="H8" s="2">
        <f t="shared" si="3"/>
        <v>100704</v>
      </c>
      <c r="I8" s="2">
        <f t="shared" si="4"/>
        <v>10070.400000000001</v>
      </c>
    </row>
    <row r="9" spans="1:10" customFormat="1">
      <c r="A9" s="6" t="s">
        <v>31</v>
      </c>
      <c r="B9" s="6" t="s">
        <v>32</v>
      </c>
      <c r="C9" s="6">
        <v>74</v>
      </c>
      <c r="D9" s="6">
        <v>1225</v>
      </c>
      <c r="E9" s="6">
        <f t="shared" si="0"/>
        <v>90650</v>
      </c>
      <c r="F9" s="6">
        <f t="shared" si="1"/>
        <v>90650</v>
      </c>
      <c r="G9" s="2">
        <f t="shared" si="2"/>
        <v>9065</v>
      </c>
      <c r="H9" s="2">
        <f t="shared" si="3"/>
        <v>90650</v>
      </c>
      <c r="I9" s="2">
        <f t="shared" si="4"/>
        <v>9065</v>
      </c>
    </row>
    <row r="10" spans="1:10" customFormat="1">
      <c r="A10" s="6" t="s">
        <v>26</v>
      </c>
      <c r="B10" s="6" t="s">
        <v>34</v>
      </c>
      <c r="C10" s="6">
        <v>80</v>
      </c>
      <c r="D10" s="6">
        <v>1302</v>
      </c>
      <c r="E10" s="6">
        <f t="shared" si="0"/>
        <v>104160</v>
      </c>
      <c r="F10" s="6">
        <f t="shared" si="1"/>
        <v>104160</v>
      </c>
      <c r="G10" s="2">
        <f t="shared" si="2"/>
        <v>10416</v>
      </c>
      <c r="H10" s="2">
        <f t="shared" si="3"/>
        <v>104160</v>
      </c>
      <c r="I10" s="2">
        <f t="shared" si="4"/>
        <v>10416</v>
      </c>
    </row>
    <row r="11" spans="1:10" customFormat="1">
      <c r="A11" s="6" t="s">
        <v>17</v>
      </c>
      <c r="B11" s="6" t="s">
        <v>24</v>
      </c>
      <c r="C11" s="6">
        <v>100</v>
      </c>
      <c r="D11" s="6">
        <v>1265</v>
      </c>
      <c r="E11" s="6">
        <f t="shared" si="0"/>
        <v>126500</v>
      </c>
      <c r="F11" s="6">
        <f t="shared" si="1"/>
        <v>126500</v>
      </c>
      <c r="G11" s="2">
        <f t="shared" si="2"/>
        <v>12650</v>
      </c>
      <c r="H11" s="2">
        <f t="shared" si="3"/>
        <v>126500</v>
      </c>
      <c r="I11" s="2">
        <f t="shared" si="4"/>
        <v>12650</v>
      </c>
    </row>
    <row r="12" spans="1:10" customFormat="1">
      <c r="A12" s="6" t="s">
        <v>17</v>
      </c>
      <c r="B12" s="6" t="s">
        <v>21</v>
      </c>
      <c r="C12" s="6">
        <v>28</v>
      </c>
      <c r="D12" s="6">
        <v>1104</v>
      </c>
      <c r="E12" s="6">
        <f t="shared" si="0"/>
        <v>30912</v>
      </c>
      <c r="F12" s="6">
        <f t="shared" si="1"/>
        <v>30912</v>
      </c>
      <c r="G12" s="2">
        <f t="shared" si="2"/>
        <v>3091.2000000000003</v>
      </c>
      <c r="H12" s="2">
        <f t="shared" si="3"/>
        <v>30912</v>
      </c>
      <c r="I12" s="2">
        <f t="shared" si="4"/>
        <v>3091.2000000000003</v>
      </c>
    </row>
    <row r="13" spans="1:10" customFormat="1">
      <c r="A13" s="6" t="s">
        <v>17</v>
      </c>
      <c r="B13" s="6" t="s">
        <v>18</v>
      </c>
      <c r="C13" s="6">
        <v>22</v>
      </c>
      <c r="D13" s="6">
        <v>1025</v>
      </c>
      <c r="E13" s="6">
        <f t="shared" si="0"/>
        <v>22550</v>
      </c>
      <c r="F13" s="6">
        <f t="shared" si="1"/>
        <v>22550</v>
      </c>
      <c r="G13" s="2">
        <f t="shared" si="2"/>
        <v>2255</v>
      </c>
      <c r="H13" s="2">
        <f t="shared" si="3"/>
        <v>22550</v>
      </c>
      <c r="I13" s="2">
        <f t="shared" si="4"/>
        <v>0</v>
      </c>
    </row>
    <row r="14" spans="1:10" customFormat="1">
      <c r="A14" s="6" t="s">
        <v>23</v>
      </c>
      <c r="B14" s="6" t="s">
        <v>34</v>
      </c>
      <c r="C14" s="6">
        <v>50</v>
      </c>
      <c r="D14" s="6">
        <v>1287</v>
      </c>
      <c r="E14" s="6">
        <f t="shared" si="0"/>
        <v>64350</v>
      </c>
      <c r="F14" s="6">
        <f t="shared" si="1"/>
        <v>64350</v>
      </c>
      <c r="G14" s="2">
        <f t="shared" si="2"/>
        <v>6435</v>
      </c>
      <c r="H14" s="2">
        <f t="shared" si="3"/>
        <v>64350</v>
      </c>
      <c r="I14" s="2">
        <f t="shared" si="4"/>
        <v>6435</v>
      </c>
    </row>
    <row r="15" spans="1:10" customFormat="1">
      <c r="A15" s="6" t="s">
        <v>26</v>
      </c>
      <c r="B15" s="6" t="s">
        <v>21</v>
      </c>
      <c r="C15" s="6">
        <v>53</v>
      </c>
      <c r="D15" s="6">
        <v>1060</v>
      </c>
      <c r="E15" s="6">
        <f t="shared" si="0"/>
        <v>56180</v>
      </c>
      <c r="F15" s="6">
        <f t="shared" si="1"/>
        <v>56180</v>
      </c>
      <c r="G15" s="2">
        <f t="shared" si="2"/>
        <v>5618</v>
      </c>
      <c r="H15" s="2">
        <f t="shared" si="3"/>
        <v>56180</v>
      </c>
      <c r="I15" s="2">
        <f t="shared" si="4"/>
        <v>5618</v>
      </c>
    </row>
    <row r="16" spans="1:10" customFormat="1">
      <c r="A16" s="6" t="s">
        <v>23</v>
      </c>
      <c r="B16" s="6" t="s">
        <v>21</v>
      </c>
      <c r="C16" s="6">
        <v>99</v>
      </c>
      <c r="D16" s="6">
        <v>1171</v>
      </c>
      <c r="E16" s="6">
        <f t="shared" si="0"/>
        <v>115929</v>
      </c>
      <c r="F16" s="6">
        <f t="shared" si="1"/>
        <v>115929</v>
      </c>
      <c r="G16" s="2">
        <f t="shared" si="2"/>
        <v>11592.900000000001</v>
      </c>
      <c r="H16" s="2">
        <f t="shared" si="3"/>
        <v>115929</v>
      </c>
      <c r="I16" s="2">
        <f t="shared" si="4"/>
        <v>11592.900000000001</v>
      </c>
    </row>
    <row r="17" spans="1:9" customFormat="1">
      <c r="A17" s="6" t="s">
        <v>17</v>
      </c>
      <c r="B17" s="6" t="s">
        <v>21</v>
      </c>
      <c r="C17" s="6">
        <v>96</v>
      </c>
      <c r="D17" s="6">
        <v>1100</v>
      </c>
      <c r="E17" s="6">
        <f t="shared" si="0"/>
        <v>105600</v>
      </c>
      <c r="F17" s="6">
        <f t="shared" si="1"/>
        <v>105600</v>
      </c>
      <c r="G17" s="2">
        <f t="shared" si="2"/>
        <v>10560</v>
      </c>
      <c r="H17" s="2">
        <f t="shared" si="3"/>
        <v>105600</v>
      </c>
      <c r="I17" s="2">
        <f t="shared" si="4"/>
        <v>10560</v>
      </c>
    </row>
    <row r="18" spans="1:9" customFormat="1">
      <c r="A18" s="6" t="s">
        <v>23</v>
      </c>
      <c r="B18" s="6" t="s">
        <v>21</v>
      </c>
      <c r="C18" s="6">
        <v>30</v>
      </c>
      <c r="D18" s="6">
        <v>1267</v>
      </c>
      <c r="E18" s="6">
        <f t="shared" si="0"/>
        <v>38010</v>
      </c>
      <c r="F18" s="6">
        <f t="shared" si="1"/>
        <v>38010</v>
      </c>
      <c r="G18" s="2">
        <f t="shared" si="2"/>
        <v>3801</v>
      </c>
      <c r="H18" s="2">
        <f t="shared" si="3"/>
        <v>38010</v>
      </c>
      <c r="I18" s="2">
        <f t="shared" si="4"/>
        <v>3801</v>
      </c>
    </row>
    <row r="19" spans="1:9" customFormat="1">
      <c r="A19" s="6" t="s">
        <v>23</v>
      </c>
      <c r="B19" s="6" t="s">
        <v>27</v>
      </c>
      <c r="C19" s="6">
        <v>37</v>
      </c>
      <c r="D19" s="6">
        <v>1248</v>
      </c>
      <c r="E19" s="6">
        <f t="shared" si="0"/>
        <v>46176</v>
      </c>
      <c r="F19" s="6">
        <f t="shared" si="1"/>
        <v>46176</v>
      </c>
      <c r="G19" s="2">
        <f t="shared" si="2"/>
        <v>4617.6000000000004</v>
      </c>
      <c r="H19" s="2">
        <f t="shared" si="3"/>
        <v>46176</v>
      </c>
      <c r="I19" s="2">
        <f t="shared" si="4"/>
        <v>4617.6000000000004</v>
      </c>
    </row>
    <row r="20" spans="1:9" customFormat="1">
      <c r="A20" s="6" t="s">
        <v>31</v>
      </c>
      <c r="B20" s="6" t="s">
        <v>27</v>
      </c>
      <c r="C20" s="6">
        <v>68</v>
      </c>
      <c r="D20" s="6">
        <v>1098</v>
      </c>
      <c r="E20" s="6">
        <f t="shared" si="0"/>
        <v>74664</v>
      </c>
      <c r="F20" s="6">
        <f t="shared" si="1"/>
        <v>74664</v>
      </c>
      <c r="G20" s="2">
        <f t="shared" si="2"/>
        <v>7466.4000000000005</v>
      </c>
      <c r="H20" s="2">
        <f t="shared" si="3"/>
        <v>74664</v>
      </c>
      <c r="I20" s="2">
        <f t="shared" si="4"/>
        <v>7466.4000000000005</v>
      </c>
    </row>
    <row r="21" spans="1:9" customFormat="1">
      <c r="A21" s="6" t="s">
        <v>17</v>
      </c>
      <c r="B21" s="6" t="s">
        <v>34</v>
      </c>
      <c r="C21" s="6">
        <v>15</v>
      </c>
      <c r="D21" s="6">
        <v>1347</v>
      </c>
      <c r="E21" s="6">
        <f t="shared" si="0"/>
        <v>20205</v>
      </c>
      <c r="F21" s="6">
        <f t="shared" si="1"/>
        <v>20205</v>
      </c>
      <c r="G21" s="2">
        <f t="shared" si="2"/>
        <v>2020.5</v>
      </c>
      <c r="H21" s="2">
        <f t="shared" si="3"/>
        <v>20205</v>
      </c>
      <c r="I21" s="2">
        <f t="shared" si="4"/>
        <v>0</v>
      </c>
    </row>
    <row r="22" spans="1:9" customFormat="1">
      <c r="A22" s="6" t="s">
        <v>36</v>
      </c>
      <c r="B22" s="6" t="s">
        <v>24</v>
      </c>
      <c r="C22" s="6">
        <v>28</v>
      </c>
      <c r="D22" s="6">
        <v>1326</v>
      </c>
      <c r="E22" s="6">
        <f t="shared" si="0"/>
        <v>37128</v>
      </c>
      <c r="F22" s="6">
        <f t="shared" si="1"/>
        <v>37128</v>
      </c>
      <c r="G22" s="2">
        <f t="shared" si="2"/>
        <v>3712.8</v>
      </c>
      <c r="H22" s="2">
        <f t="shared" si="3"/>
        <v>37128</v>
      </c>
      <c r="I22" s="2">
        <f t="shared" si="4"/>
        <v>3712.8</v>
      </c>
    </row>
    <row r="23" spans="1:9" customFormat="1">
      <c r="A23" s="6" t="s">
        <v>23</v>
      </c>
      <c r="B23" s="6" t="s">
        <v>19</v>
      </c>
      <c r="C23" s="6">
        <v>29</v>
      </c>
      <c r="D23" s="6">
        <v>1484</v>
      </c>
      <c r="E23" s="6">
        <f t="shared" si="0"/>
        <v>43036</v>
      </c>
      <c r="F23" s="6">
        <f t="shared" si="1"/>
        <v>43036</v>
      </c>
      <c r="G23" s="2">
        <f t="shared" si="2"/>
        <v>4303.6000000000004</v>
      </c>
      <c r="H23" s="2">
        <f t="shared" si="3"/>
        <v>43036</v>
      </c>
      <c r="I23" s="2">
        <f t="shared" si="4"/>
        <v>4303.6000000000004</v>
      </c>
    </row>
    <row r="24" spans="1:9" customFormat="1">
      <c r="A24" s="6" t="s">
        <v>17</v>
      </c>
      <c r="B24" s="6" t="s">
        <v>32</v>
      </c>
      <c r="C24" s="6">
        <v>96</v>
      </c>
      <c r="D24" s="6">
        <v>1192</v>
      </c>
      <c r="E24" s="6">
        <f t="shared" si="0"/>
        <v>114432</v>
      </c>
      <c r="F24" s="6">
        <f t="shared" si="1"/>
        <v>114432</v>
      </c>
      <c r="G24" s="2">
        <f t="shared" si="2"/>
        <v>11443.2</v>
      </c>
      <c r="H24" s="2">
        <f t="shared" si="3"/>
        <v>114432</v>
      </c>
      <c r="I24" s="2">
        <f t="shared" si="4"/>
        <v>11443.2</v>
      </c>
    </row>
    <row r="25" spans="1:9" customFormat="1">
      <c r="A25" s="6" t="s">
        <v>17</v>
      </c>
      <c r="B25" s="6" t="s">
        <v>24</v>
      </c>
      <c r="C25" s="6">
        <v>85</v>
      </c>
      <c r="D25" s="6">
        <v>1152</v>
      </c>
      <c r="E25" s="6">
        <f t="shared" si="0"/>
        <v>97920</v>
      </c>
      <c r="F25" s="6">
        <f t="shared" si="1"/>
        <v>97920</v>
      </c>
      <c r="G25" s="2">
        <f t="shared" si="2"/>
        <v>9792</v>
      </c>
      <c r="H25" s="2">
        <f t="shared" si="3"/>
        <v>97920</v>
      </c>
      <c r="I25" s="2">
        <f t="shared" si="4"/>
        <v>9792</v>
      </c>
    </row>
    <row r="26" spans="1:9" customFormat="1">
      <c r="A26" s="6" t="s">
        <v>31</v>
      </c>
      <c r="B26" s="6" t="s">
        <v>24</v>
      </c>
      <c r="C26" s="6">
        <v>82</v>
      </c>
      <c r="D26" s="6">
        <v>1108</v>
      </c>
      <c r="E26" s="6">
        <f t="shared" si="0"/>
        <v>90856</v>
      </c>
      <c r="F26" s="6">
        <f t="shared" si="1"/>
        <v>90856</v>
      </c>
      <c r="G26" s="2">
        <f t="shared" si="2"/>
        <v>9085.6</v>
      </c>
      <c r="H26" s="2">
        <f t="shared" si="3"/>
        <v>90856</v>
      </c>
      <c r="I26" s="2">
        <f t="shared" si="4"/>
        <v>9085.6</v>
      </c>
    </row>
    <row r="27" spans="1:9" customFormat="1">
      <c r="A27" s="6" t="s">
        <v>17</v>
      </c>
      <c r="B27" s="6" t="s">
        <v>24</v>
      </c>
      <c r="C27" s="6">
        <v>11</v>
      </c>
      <c r="D27" s="6">
        <v>1140</v>
      </c>
      <c r="E27" s="6">
        <f t="shared" si="0"/>
        <v>12540</v>
      </c>
      <c r="F27" s="6">
        <f t="shared" si="1"/>
        <v>12540</v>
      </c>
      <c r="G27" s="2">
        <f t="shared" si="2"/>
        <v>0</v>
      </c>
      <c r="H27" s="2">
        <f t="shared" si="3"/>
        <v>12540</v>
      </c>
      <c r="I27" s="2">
        <f t="shared" si="4"/>
        <v>0</v>
      </c>
    </row>
    <row r="28" spans="1:9" customFormat="1">
      <c r="A28" s="6" t="s">
        <v>31</v>
      </c>
      <c r="B28" s="6" t="s">
        <v>27</v>
      </c>
      <c r="C28" s="6">
        <v>5</v>
      </c>
      <c r="D28" s="6">
        <v>1467</v>
      </c>
      <c r="E28" s="6">
        <f t="shared" si="0"/>
        <v>7335</v>
      </c>
      <c r="F28" s="6">
        <f t="shared" si="1"/>
        <v>7335</v>
      </c>
      <c r="G28" s="2">
        <f t="shared" si="2"/>
        <v>0</v>
      </c>
      <c r="H28" s="2">
        <f t="shared" si="3"/>
        <v>7335</v>
      </c>
      <c r="I28" s="2">
        <f t="shared" si="4"/>
        <v>0</v>
      </c>
    </row>
    <row r="29" spans="1:9" customFormat="1">
      <c r="A29" s="6" t="s">
        <v>23</v>
      </c>
      <c r="B29" s="6" t="s">
        <v>18</v>
      </c>
      <c r="C29" s="6">
        <v>5</v>
      </c>
      <c r="D29" s="6">
        <v>1276</v>
      </c>
      <c r="E29" s="6">
        <f t="shared" si="0"/>
        <v>6380</v>
      </c>
      <c r="F29" s="6">
        <f t="shared" si="1"/>
        <v>6380</v>
      </c>
      <c r="G29" s="2">
        <f t="shared" si="2"/>
        <v>0</v>
      </c>
      <c r="H29" s="2">
        <f t="shared" si="3"/>
        <v>6380</v>
      </c>
      <c r="I29" s="2">
        <f t="shared" si="4"/>
        <v>0</v>
      </c>
    </row>
    <row r="30" spans="1:9" customFormat="1">
      <c r="A30" s="6" t="s">
        <v>37</v>
      </c>
      <c r="B30" s="6" t="s">
        <v>19</v>
      </c>
      <c r="C30" s="6">
        <v>15</v>
      </c>
      <c r="D30" s="6">
        <v>1005</v>
      </c>
      <c r="E30" s="6">
        <f t="shared" si="0"/>
        <v>15075</v>
      </c>
      <c r="F30" s="6">
        <f t="shared" si="1"/>
        <v>15075</v>
      </c>
      <c r="G30" s="2">
        <f t="shared" si="2"/>
        <v>0</v>
      </c>
      <c r="H30" s="2">
        <f t="shared" si="3"/>
        <v>15075</v>
      </c>
      <c r="I30" s="2">
        <f t="shared" si="4"/>
        <v>0</v>
      </c>
    </row>
    <row r="31" spans="1:9" customFormat="1">
      <c r="A31" s="6" t="s">
        <v>26</v>
      </c>
      <c r="B31" s="6" t="s">
        <v>34</v>
      </c>
      <c r="C31" s="6">
        <v>94</v>
      </c>
      <c r="D31" s="6">
        <v>1155</v>
      </c>
      <c r="E31" s="6">
        <f t="shared" si="0"/>
        <v>108570</v>
      </c>
      <c r="F31" s="6">
        <f t="shared" si="1"/>
        <v>108570</v>
      </c>
      <c r="G31" s="2">
        <f t="shared" si="2"/>
        <v>10857</v>
      </c>
      <c r="H31" s="2">
        <f t="shared" si="3"/>
        <v>108570</v>
      </c>
      <c r="I31" s="2">
        <f t="shared" si="4"/>
        <v>10857</v>
      </c>
    </row>
    <row r="32" spans="1:9" customFormat="1">
      <c r="A32" s="6" t="s">
        <v>36</v>
      </c>
      <c r="B32" s="6" t="s">
        <v>27</v>
      </c>
      <c r="C32" s="6">
        <v>11</v>
      </c>
      <c r="D32" s="6">
        <v>1367</v>
      </c>
      <c r="E32" s="6">
        <f t="shared" si="0"/>
        <v>15037</v>
      </c>
      <c r="F32" s="6">
        <f t="shared" si="1"/>
        <v>15037</v>
      </c>
      <c r="G32" s="2">
        <f t="shared" si="2"/>
        <v>0</v>
      </c>
      <c r="H32" s="2">
        <f t="shared" si="3"/>
        <v>15037</v>
      </c>
      <c r="I32" s="2">
        <f t="shared" si="4"/>
        <v>0</v>
      </c>
    </row>
    <row r="33" spans="1:9" customFormat="1">
      <c r="A33" s="6" t="s">
        <v>23</v>
      </c>
      <c r="B33" s="6" t="s">
        <v>27</v>
      </c>
      <c r="C33" s="6">
        <v>84</v>
      </c>
      <c r="D33" s="6">
        <v>1047</v>
      </c>
      <c r="E33" s="6">
        <f t="shared" si="0"/>
        <v>87948</v>
      </c>
      <c r="F33" s="6">
        <f t="shared" si="1"/>
        <v>87948</v>
      </c>
      <c r="G33" s="2">
        <f t="shared" si="2"/>
        <v>8794.8000000000011</v>
      </c>
      <c r="H33" s="2">
        <f t="shared" si="3"/>
        <v>87948</v>
      </c>
      <c r="I33" s="2">
        <f t="shared" si="4"/>
        <v>8794.8000000000011</v>
      </c>
    </row>
    <row r="34" spans="1:9" customFormat="1">
      <c r="A34" s="6" t="s">
        <v>31</v>
      </c>
      <c r="B34" s="6" t="s">
        <v>32</v>
      </c>
      <c r="C34" s="6">
        <v>62</v>
      </c>
      <c r="D34" s="6">
        <v>1241</v>
      </c>
      <c r="E34" s="6">
        <f t="shared" si="0"/>
        <v>76942</v>
      </c>
      <c r="F34" s="6">
        <f t="shared" si="1"/>
        <v>76942</v>
      </c>
      <c r="G34" s="2">
        <f t="shared" si="2"/>
        <v>7694.2000000000007</v>
      </c>
      <c r="H34" s="2">
        <f t="shared" si="3"/>
        <v>76942</v>
      </c>
      <c r="I34" s="2">
        <f t="shared" si="4"/>
        <v>7694.2000000000007</v>
      </c>
    </row>
    <row r="35" spans="1:9" customFormat="1">
      <c r="A35" s="6" t="s">
        <v>23</v>
      </c>
      <c r="B35" s="6" t="s">
        <v>27</v>
      </c>
      <c r="C35" s="6">
        <v>64</v>
      </c>
      <c r="D35" s="6">
        <v>1230</v>
      </c>
      <c r="E35" s="6">
        <f t="shared" si="0"/>
        <v>78720</v>
      </c>
      <c r="F35" s="6">
        <f t="shared" si="1"/>
        <v>78720</v>
      </c>
      <c r="G35" s="2">
        <f t="shared" si="2"/>
        <v>7872</v>
      </c>
      <c r="H35" s="2">
        <f t="shared" si="3"/>
        <v>78720</v>
      </c>
      <c r="I35" s="2">
        <f t="shared" si="4"/>
        <v>7872</v>
      </c>
    </row>
    <row r="36" spans="1:9" customFormat="1">
      <c r="A36" s="6" t="s">
        <v>36</v>
      </c>
      <c r="B36" s="6" t="s">
        <v>32</v>
      </c>
      <c r="C36" s="6">
        <v>39</v>
      </c>
      <c r="D36" s="6">
        <v>1078</v>
      </c>
      <c r="E36" s="6">
        <f t="shared" si="0"/>
        <v>42042</v>
      </c>
      <c r="F36" s="6">
        <f t="shared" si="1"/>
        <v>42042</v>
      </c>
      <c r="G36" s="2">
        <f t="shared" si="2"/>
        <v>4204.2</v>
      </c>
      <c r="H36" s="2">
        <f t="shared" si="3"/>
        <v>42042</v>
      </c>
      <c r="I36" s="2">
        <f t="shared" si="4"/>
        <v>4204.2</v>
      </c>
    </row>
    <row r="37" spans="1:9" customFormat="1">
      <c r="A37" s="6" t="s">
        <v>23</v>
      </c>
      <c r="B37" s="6" t="s">
        <v>19</v>
      </c>
      <c r="C37" s="6">
        <v>21</v>
      </c>
      <c r="D37" s="6">
        <v>1301</v>
      </c>
      <c r="E37" s="6">
        <f t="shared" si="0"/>
        <v>27321</v>
      </c>
      <c r="F37" s="6">
        <f t="shared" si="1"/>
        <v>27321</v>
      </c>
      <c r="G37" s="2">
        <f t="shared" si="2"/>
        <v>2732.1000000000004</v>
      </c>
      <c r="H37" s="2">
        <f t="shared" si="3"/>
        <v>27321</v>
      </c>
      <c r="I37" s="2">
        <f t="shared" si="4"/>
        <v>0</v>
      </c>
    </row>
    <row r="38" spans="1:9" customFormat="1">
      <c r="A38" s="6" t="s">
        <v>37</v>
      </c>
      <c r="B38" s="6" t="s">
        <v>34</v>
      </c>
      <c r="C38" s="6">
        <v>30</v>
      </c>
      <c r="D38" s="6">
        <v>1338</v>
      </c>
      <c r="E38" s="6">
        <f t="shared" si="0"/>
        <v>40140</v>
      </c>
      <c r="F38" s="6">
        <f t="shared" si="1"/>
        <v>40140</v>
      </c>
      <c r="G38" s="2">
        <f t="shared" si="2"/>
        <v>4014</v>
      </c>
      <c r="H38" s="2">
        <f t="shared" si="3"/>
        <v>40140</v>
      </c>
      <c r="I38" s="2">
        <f t="shared" si="4"/>
        <v>4014</v>
      </c>
    </row>
    <row r="39" spans="1:9" customFormat="1">
      <c r="A39" s="6" t="s">
        <v>26</v>
      </c>
      <c r="B39" s="6" t="s">
        <v>18</v>
      </c>
      <c r="C39" s="6">
        <v>69</v>
      </c>
      <c r="D39" s="6">
        <v>1456</v>
      </c>
      <c r="E39" s="6">
        <f t="shared" si="0"/>
        <v>100464</v>
      </c>
      <c r="F39" s="6">
        <f t="shared" si="1"/>
        <v>100464</v>
      </c>
      <c r="G39" s="2">
        <f t="shared" si="2"/>
        <v>10046.400000000001</v>
      </c>
      <c r="H39" s="2">
        <f t="shared" si="3"/>
        <v>100464</v>
      </c>
      <c r="I39" s="2">
        <f t="shared" si="4"/>
        <v>10046.400000000001</v>
      </c>
    </row>
    <row r="40" spans="1:9" customFormat="1">
      <c r="A40" s="6" t="s">
        <v>37</v>
      </c>
      <c r="B40" s="6" t="s">
        <v>34</v>
      </c>
      <c r="C40" s="6">
        <v>11</v>
      </c>
      <c r="D40" s="6">
        <v>1013</v>
      </c>
      <c r="E40" s="6">
        <f t="shared" si="0"/>
        <v>11143</v>
      </c>
      <c r="F40" s="6">
        <f t="shared" si="1"/>
        <v>11143</v>
      </c>
      <c r="G40" s="2">
        <f t="shared" si="2"/>
        <v>0</v>
      </c>
      <c r="H40" s="2">
        <f t="shared" si="3"/>
        <v>11143</v>
      </c>
      <c r="I40" s="2">
        <f t="shared" si="4"/>
        <v>0</v>
      </c>
    </row>
    <row r="41" spans="1:9" customFormat="1">
      <c r="A41" s="6" t="s">
        <v>26</v>
      </c>
      <c r="B41" s="6" t="s">
        <v>24</v>
      </c>
      <c r="C41" s="6">
        <v>88</v>
      </c>
      <c r="D41" s="6">
        <v>1008</v>
      </c>
      <c r="E41" s="6">
        <f t="shared" si="0"/>
        <v>88704</v>
      </c>
      <c r="F41" s="6">
        <f t="shared" si="1"/>
        <v>88704</v>
      </c>
      <c r="G41" s="2">
        <f t="shared" si="2"/>
        <v>8870.4</v>
      </c>
      <c r="H41" s="2">
        <f t="shared" si="3"/>
        <v>88704</v>
      </c>
      <c r="I41" s="2">
        <f t="shared" si="4"/>
        <v>8870.4</v>
      </c>
    </row>
    <row r="42" spans="1:9" customFormat="1">
      <c r="A42" s="6" t="s">
        <v>23</v>
      </c>
      <c r="B42" s="6" t="s">
        <v>32</v>
      </c>
      <c r="C42" s="6">
        <v>88</v>
      </c>
      <c r="D42" s="6">
        <v>1203</v>
      </c>
      <c r="E42" s="6">
        <f t="shared" si="0"/>
        <v>105864</v>
      </c>
      <c r="F42" s="6">
        <f t="shared" si="1"/>
        <v>105864</v>
      </c>
      <c r="G42" s="2">
        <f t="shared" si="2"/>
        <v>10586.400000000001</v>
      </c>
      <c r="H42" s="2">
        <f t="shared" si="3"/>
        <v>105864</v>
      </c>
      <c r="I42" s="2">
        <f t="shared" si="4"/>
        <v>10586.400000000001</v>
      </c>
    </row>
    <row r="43" spans="1:9" customFormat="1">
      <c r="A43" s="6" t="s">
        <v>31</v>
      </c>
      <c r="B43" s="6" t="s">
        <v>27</v>
      </c>
      <c r="C43" s="6">
        <v>18</v>
      </c>
      <c r="D43" s="6">
        <v>1297</v>
      </c>
      <c r="E43" s="6">
        <f t="shared" si="0"/>
        <v>23346</v>
      </c>
      <c r="F43" s="6">
        <f t="shared" si="1"/>
        <v>23346</v>
      </c>
      <c r="G43" s="2">
        <f t="shared" si="2"/>
        <v>2334.6</v>
      </c>
      <c r="H43" s="2">
        <f t="shared" si="3"/>
        <v>23346</v>
      </c>
      <c r="I43" s="2">
        <f t="shared" si="4"/>
        <v>0</v>
      </c>
    </row>
    <row r="44" spans="1:9" customFormat="1">
      <c r="A44" s="6" t="s">
        <v>26</v>
      </c>
      <c r="B44" s="6" t="s">
        <v>27</v>
      </c>
      <c r="C44" s="6">
        <v>94</v>
      </c>
      <c r="D44" s="6">
        <v>1454</v>
      </c>
      <c r="E44" s="6">
        <f t="shared" si="0"/>
        <v>136676</v>
      </c>
      <c r="F44" s="6">
        <f t="shared" si="1"/>
        <v>136676</v>
      </c>
      <c r="G44" s="2">
        <f t="shared" si="2"/>
        <v>13667.6</v>
      </c>
      <c r="H44" s="2">
        <f t="shared" si="3"/>
        <v>136676</v>
      </c>
      <c r="I44" s="2">
        <f t="shared" si="4"/>
        <v>13667.6</v>
      </c>
    </row>
    <row r="45" spans="1:9" customFormat="1">
      <c r="A45" s="6" t="s">
        <v>23</v>
      </c>
      <c r="B45" s="6" t="s">
        <v>18</v>
      </c>
      <c r="C45" s="6">
        <v>15</v>
      </c>
      <c r="D45" s="6">
        <v>1355</v>
      </c>
      <c r="E45" s="6">
        <f t="shared" si="0"/>
        <v>20325</v>
      </c>
      <c r="F45" s="6">
        <f t="shared" si="1"/>
        <v>20325</v>
      </c>
      <c r="G45" s="2">
        <f t="shared" si="2"/>
        <v>2032.5</v>
      </c>
      <c r="H45" s="2">
        <f t="shared" si="3"/>
        <v>20325</v>
      </c>
      <c r="I45" s="2">
        <f t="shared" si="4"/>
        <v>0</v>
      </c>
    </row>
    <row r="46" spans="1:9" customFormat="1">
      <c r="A46" s="6" t="s">
        <v>31</v>
      </c>
      <c r="B46" s="6" t="s">
        <v>18</v>
      </c>
      <c r="C46" s="6">
        <v>80</v>
      </c>
      <c r="D46" s="6">
        <v>1381</v>
      </c>
      <c r="E46" s="6">
        <f t="shared" si="0"/>
        <v>110480</v>
      </c>
      <c r="F46" s="6">
        <f t="shared" si="1"/>
        <v>110480</v>
      </c>
      <c r="G46" s="2">
        <f t="shared" si="2"/>
        <v>11048</v>
      </c>
      <c r="H46" s="2">
        <f t="shared" si="3"/>
        <v>110480</v>
      </c>
      <c r="I46" s="2">
        <f t="shared" si="4"/>
        <v>11048</v>
      </c>
    </row>
    <row r="47" spans="1:9" customFormat="1">
      <c r="A47" s="6" t="s">
        <v>17</v>
      </c>
      <c r="B47" s="6" t="s">
        <v>19</v>
      </c>
      <c r="C47" s="6">
        <v>95</v>
      </c>
      <c r="D47" s="6">
        <v>1099</v>
      </c>
      <c r="E47" s="6">
        <f t="shared" si="0"/>
        <v>104405</v>
      </c>
      <c r="F47" s="6">
        <f t="shared" si="1"/>
        <v>104405</v>
      </c>
      <c r="G47" s="2">
        <f t="shared" si="2"/>
        <v>10440.5</v>
      </c>
      <c r="H47" s="2">
        <f t="shared" si="3"/>
        <v>104405</v>
      </c>
      <c r="I47" s="2">
        <f t="shared" si="4"/>
        <v>10440.5</v>
      </c>
    </row>
    <row r="48" spans="1:9" customFormat="1">
      <c r="A48" s="6" t="s">
        <v>26</v>
      </c>
      <c r="B48" s="6" t="s">
        <v>27</v>
      </c>
      <c r="C48" s="6">
        <v>4</v>
      </c>
      <c r="D48" s="6">
        <v>1025</v>
      </c>
      <c r="E48" s="6">
        <f t="shared" si="0"/>
        <v>4100</v>
      </c>
      <c r="F48" s="6">
        <f t="shared" si="1"/>
        <v>4100</v>
      </c>
      <c r="G48" s="2">
        <f t="shared" si="2"/>
        <v>0</v>
      </c>
      <c r="H48" s="2">
        <f t="shared" si="3"/>
        <v>4100</v>
      </c>
      <c r="I48" s="2">
        <f t="shared" si="4"/>
        <v>0</v>
      </c>
    </row>
    <row r="49" spans="1:9" customFormat="1">
      <c r="A49" s="6" t="s">
        <v>23</v>
      </c>
      <c r="B49" s="6" t="s">
        <v>18</v>
      </c>
      <c r="C49" s="6">
        <v>91</v>
      </c>
      <c r="D49" s="6">
        <v>1049</v>
      </c>
      <c r="E49" s="6">
        <f t="shared" si="0"/>
        <v>95459</v>
      </c>
      <c r="F49" s="6">
        <f t="shared" si="1"/>
        <v>95459</v>
      </c>
      <c r="G49" s="2">
        <f t="shared" si="2"/>
        <v>9545.9</v>
      </c>
      <c r="H49" s="2">
        <f t="shared" si="3"/>
        <v>95459</v>
      </c>
      <c r="I49" s="2">
        <f t="shared" si="4"/>
        <v>9545.9</v>
      </c>
    </row>
    <row r="50" spans="1:9" customFormat="1">
      <c r="A50" s="6" t="s">
        <v>36</v>
      </c>
      <c r="B50" s="6" t="s">
        <v>27</v>
      </c>
      <c r="C50" s="6">
        <v>70</v>
      </c>
      <c r="D50" s="6">
        <v>1388</v>
      </c>
      <c r="E50" s="6">
        <f t="shared" si="0"/>
        <v>97160</v>
      </c>
      <c r="F50" s="6">
        <f t="shared" si="1"/>
        <v>97160</v>
      </c>
      <c r="G50" s="2">
        <f t="shared" si="2"/>
        <v>9716</v>
      </c>
      <c r="H50" s="2">
        <f t="shared" si="3"/>
        <v>97160</v>
      </c>
      <c r="I50" s="2">
        <f t="shared" si="4"/>
        <v>9716</v>
      </c>
    </row>
    <row r="51" spans="1:9" customFormat="1">
      <c r="A51" s="6" t="s">
        <v>37</v>
      </c>
      <c r="B51" s="6" t="s">
        <v>21</v>
      </c>
      <c r="C51" s="6">
        <v>85</v>
      </c>
      <c r="D51" s="6">
        <v>1031</v>
      </c>
      <c r="E51" s="6">
        <f t="shared" si="0"/>
        <v>87635</v>
      </c>
      <c r="F51" s="6">
        <f t="shared" si="1"/>
        <v>87635</v>
      </c>
      <c r="G51" s="2">
        <f t="shared" si="2"/>
        <v>8763.5</v>
      </c>
      <c r="H51" s="2">
        <f t="shared" si="3"/>
        <v>87635</v>
      </c>
      <c r="I51" s="2">
        <f t="shared" si="4"/>
        <v>8763.5</v>
      </c>
    </row>
    <row r="52" spans="1:9" customFormat="1">
      <c r="A52" s="6" t="s">
        <v>23</v>
      </c>
      <c r="B52" s="6" t="s">
        <v>18</v>
      </c>
      <c r="C52" s="6">
        <v>98</v>
      </c>
      <c r="D52" s="6">
        <v>1264</v>
      </c>
      <c r="E52" s="6">
        <f t="shared" si="0"/>
        <v>123872</v>
      </c>
      <c r="F52" s="6">
        <f t="shared" si="1"/>
        <v>123872</v>
      </c>
      <c r="G52" s="2">
        <f t="shared" si="2"/>
        <v>12387.2</v>
      </c>
      <c r="H52" s="2">
        <f t="shared" si="3"/>
        <v>123872</v>
      </c>
      <c r="I52" s="2">
        <f t="shared" si="4"/>
        <v>12387.2</v>
      </c>
    </row>
    <row r="53" spans="1:9" customFormat="1">
      <c r="A53" s="6" t="s">
        <v>23</v>
      </c>
      <c r="B53" s="6" t="s">
        <v>21</v>
      </c>
      <c r="C53" s="6">
        <v>64</v>
      </c>
      <c r="D53" s="6">
        <v>1097</v>
      </c>
      <c r="E53" s="6">
        <f t="shared" si="0"/>
        <v>70208</v>
      </c>
      <c r="F53" s="6">
        <f t="shared" si="1"/>
        <v>70208</v>
      </c>
      <c r="G53" s="2">
        <f t="shared" si="2"/>
        <v>7020.8</v>
      </c>
      <c r="H53" s="2">
        <f t="shared" si="3"/>
        <v>70208</v>
      </c>
      <c r="I53" s="2">
        <f t="shared" si="4"/>
        <v>7020.8</v>
      </c>
    </row>
    <row r="54" spans="1:9" customFormat="1">
      <c r="A54" s="6" t="s">
        <v>36</v>
      </c>
      <c r="B54" s="6" t="s">
        <v>19</v>
      </c>
      <c r="C54" s="6">
        <v>88</v>
      </c>
      <c r="D54" s="6">
        <v>1352</v>
      </c>
      <c r="E54" s="6">
        <f t="shared" si="0"/>
        <v>118976</v>
      </c>
      <c r="F54" s="6">
        <f t="shared" si="1"/>
        <v>118976</v>
      </c>
      <c r="G54" s="2">
        <f t="shared" si="2"/>
        <v>11897.6</v>
      </c>
      <c r="H54" s="2">
        <f t="shared" si="3"/>
        <v>118976</v>
      </c>
      <c r="I54" s="2">
        <f t="shared" si="4"/>
        <v>11897.6</v>
      </c>
    </row>
    <row r="55" spans="1:9" customFormat="1">
      <c r="A55" s="6" t="s">
        <v>17</v>
      </c>
      <c r="B55" s="6" t="s">
        <v>21</v>
      </c>
      <c r="C55" s="6">
        <v>44</v>
      </c>
      <c r="D55" s="6">
        <v>1258</v>
      </c>
      <c r="E55" s="6">
        <f t="shared" si="0"/>
        <v>55352</v>
      </c>
      <c r="F55" s="6">
        <f t="shared" si="1"/>
        <v>55352</v>
      </c>
      <c r="G55" s="2">
        <f t="shared" si="2"/>
        <v>5535.2000000000007</v>
      </c>
      <c r="H55" s="2">
        <f t="shared" si="3"/>
        <v>55352</v>
      </c>
      <c r="I55" s="2">
        <f t="shared" si="4"/>
        <v>5535.2000000000007</v>
      </c>
    </row>
    <row r="56" spans="1:9" customFormat="1">
      <c r="A56" s="6" t="s">
        <v>23</v>
      </c>
      <c r="B56" s="6" t="s">
        <v>24</v>
      </c>
      <c r="C56" s="6">
        <v>91</v>
      </c>
      <c r="D56" s="6">
        <v>1279</v>
      </c>
      <c r="E56" s="6">
        <f t="shared" si="0"/>
        <v>116389</v>
      </c>
      <c r="F56" s="6">
        <f t="shared" si="1"/>
        <v>116389</v>
      </c>
      <c r="G56" s="2">
        <f t="shared" si="2"/>
        <v>11638.900000000001</v>
      </c>
      <c r="H56" s="2">
        <f t="shared" si="3"/>
        <v>116389</v>
      </c>
      <c r="I56" s="2">
        <f t="shared" si="4"/>
        <v>11638.900000000001</v>
      </c>
    </row>
    <row r="57" spans="1:9" customFormat="1">
      <c r="A57" s="6" t="s">
        <v>31</v>
      </c>
      <c r="B57" s="6" t="s">
        <v>32</v>
      </c>
      <c r="C57" s="6">
        <v>69</v>
      </c>
      <c r="D57" s="6">
        <v>1435</v>
      </c>
      <c r="E57" s="6">
        <f t="shared" si="0"/>
        <v>99015</v>
      </c>
      <c r="F57" s="6">
        <f t="shared" si="1"/>
        <v>99015</v>
      </c>
      <c r="G57" s="2">
        <f t="shared" si="2"/>
        <v>9901.5</v>
      </c>
      <c r="H57" s="2">
        <f t="shared" si="3"/>
        <v>99015</v>
      </c>
      <c r="I57" s="2">
        <f t="shared" si="4"/>
        <v>9901.5</v>
      </c>
    </row>
    <row r="58" spans="1:9" customFormat="1">
      <c r="A58" s="6" t="s">
        <v>31</v>
      </c>
      <c r="B58" s="6" t="s">
        <v>32</v>
      </c>
      <c r="C58" s="6">
        <v>45</v>
      </c>
      <c r="D58" s="6">
        <v>1324</v>
      </c>
      <c r="E58" s="6">
        <f t="shared" si="0"/>
        <v>59580</v>
      </c>
      <c r="F58" s="6">
        <f t="shared" si="1"/>
        <v>59580</v>
      </c>
      <c r="G58" s="2">
        <f t="shared" si="2"/>
        <v>5958</v>
      </c>
      <c r="H58" s="2">
        <f t="shared" si="3"/>
        <v>59580</v>
      </c>
      <c r="I58" s="2">
        <f t="shared" si="4"/>
        <v>5958</v>
      </c>
    </row>
    <row r="59" spans="1:9" customFormat="1">
      <c r="A59" s="6" t="s">
        <v>36</v>
      </c>
      <c r="B59" s="6" t="s">
        <v>24</v>
      </c>
      <c r="C59" s="6">
        <v>8</v>
      </c>
      <c r="D59" s="6">
        <v>1254</v>
      </c>
      <c r="E59" s="6">
        <f t="shared" si="0"/>
        <v>10032</v>
      </c>
      <c r="F59" s="6">
        <f t="shared" si="1"/>
        <v>10032</v>
      </c>
      <c r="G59" s="2">
        <f t="shared" si="2"/>
        <v>0</v>
      </c>
      <c r="H59" s="2">
        <f t="shared" si="3"/>
        <v>10032</v>
      </c>
      <c r="I59" s="2">
        <f t="shared" si="4"/>
        <v>0</v>
      </c>
    </row>
    <row r="60" spans="1:9" customFormat="1">
      <c r="A60" s="6" t="s">
        <v>26</v>
      </c>
      <c r="B60" s="6" t="s">
        <v>18</v>
      </c>
      <c r="C60" s="6">
        <v>80</v>
      </c>
      <c r="D60" s="6">
        <v>1322</v>
      </c>
      <c r="E60" s="6">
        <f t="shared" si="0"/>
        <v>105760</v>
      </c>
      <c r="F60" s="6">
        <f t="shared" si="1"/>
        <v>105760</v>
      </c>
      <c r="G60" s="2">
        <f t="shared" si="2"/>
        <v>10576</v>
      </c>
      <c r="H60" s="2">
        <f t="shared" si="3"/>
        <v>105760</v>
      </c>
      <c r="I60" s="2">
        <f t="shared" si="4"/>
        <v>10576</v>
      </c>
    </row>
    <row r="61" spans="1:9" customFormat="1">
      <c r="A61" s="6" t="s">
        <v>17</v>
      </c>
      <c r="B61" s="6" t="s">
        <v>27</v>
      </c>
      <c r="C61" s="6">
        <v>65</v>
      </c>
      <c r="D61" s="6">
        <v>1341</v>
      </c>
      <c r="E61" s="6">
        <f t="shared" si="0"/>
        <v>87165</v>
      </c>
      <c r="F61" s="6">
        <f t="shared" si="1"/>
        <v>87165</v>
      </c>
      <c r="G61" s="2">
        <f t="shared" si="2"/>
        <v>8716.5</v>
      </c>
      <c r="H61" s="2">
        <f t="shared" si="3"/>
        <v>87165</v>
      </c>
      <c r="I61" s="2">
        <f t="shared" si="4"/>
        <v>8716.5</v>
      </c>
    </row>
    <row r="62" spans="1:9" customFormat="1">
      <c r="A62" s="6" t="s">
        <v>17</v>
      </c>
      <c r="B62" s="6" t="s">
        <v>19</v>
      </c>
      <c r="C62" s="6">
        <v>83</v>
      </c>
      <c r="D62" s="6">
        <v>1268</v>
      </c>
      <c r="E62" s="6">
        <f t="shared" si="0"/>
        <v>105244</v>
      </c>
      <c r="F62" s="6">
        <f t="shared" si="1"/>
        <v>105244</v>
      </c>
      <c r="G62" s="2">
        <f t="shared" si="2"/>
        <v>10524.400000000001</v>
      </c>
      <c r="H62" s="2">
        <f t="shared" si="3"/>
        <v>105244</v>
      </c>
      <c r="I62" s="2">
        <f t="shared" si="4"/>
        <v>10524.400000000001</v>
      </c>
    </row>
    <row r="63" spans="1:9" customFormat="1">
      <c r="A63" s="6" t="s">
        <v>23</v>
      </c>
      <c r="B63" s="6" t="s">
        <v>32</v>
      </c>
      <c r="C63" s="6">
        <v>91</v>
      </c>
      <c r="D63" s="6">
        <v>1229</v>
      </c>
      <c r="E63" s="6">
        <f t="shared" si="0"/>
        <v>111839</v>
      </c>
      <c r="F63" s="6">
        <f t="shared" si="1"/>
        <v>111839</v>
      </c>
      <c r="G63" s="2">
        <f t="shared" si="2"/>
        <v>11183.900000000001</v>
      </c>
      <c r="H63" s="2">
        <f t="shared" si="3"/>
        <v>111839</v>
      </c>
      <c r="I63" s="2">
        <f t="shared" si="4"/>
        <v>11183.900000000001</v>
      </c>
    </row>
    <row r="64" spans="1:9" customFormat="1">
      <c r="A64" s="6" t="s">
        <v>31</v>
      </c>
      <c r="B64" s="6" t="s">
        <v>34</v>
      </c>
      <c r="C64" s="6">
        <v>46</v>
      </c>
      <c r="D64" s="6">
        <v>1461</v>
      </c>
      <c r="E64" s="6">
        <f t="shared" si="0"/>
        <v>67206</v>
      </c>
      <c r="F64" s="6">
        <f t="shared" si="1"/>
        <v>67206</v>
      </c>
      <c r="G64" s="2">
        <f t="shared" si="2"/>
        <v>6720.6</v>
      </c>
      <c r="H64" s="2">
        <f t="shared" si="3"/>
        <v>67206</v>
      </c>
      <c r="I64" s="2">
        <f t="shared" si="4"/>
        <v>6720.6</v>
      </c>
    </row>
    <row r="65" spans="1:9" customFormat="1">
      <c r="A65" s="6" t="s">
        <v>36</v>
      </c>
      <c r="B65" s="6" t="s">
        <v>34</v>
      </c>
      <c r="C65" s="6">
        <v>54</v>
      </c>
      <c r="D65" s="6">
        <v>1132</v>
      </c>
      <c r="E65" s="6">
        <f t="shared" si="0"/>
        <v>61128</v>
      </c>
      <c r="F65" s="6">
        <f t="shared" si="1"/>
        <v>61128</v>
      </c>
      <c r="G65" s="2">
        <f t="shared" si="2"/>
        <v>6112.8</v>
      </c>
      <c r="H65" s="2">
        <f t="shared" si="3"/>
        <v>61128</v>
      </c>
      <c r="I65" s="2">
        <f t="shared" si="4"/>
        <v>6112.8</v>
      </c>
    </row>
    <row r="66" spans="1:9" customFormat="1">
      <c r="A66" s="6" t="s">
        <v>23</v>
      </c>
      <c r="B66" s="6" t="s">
        <v>34</v>
      </c>
      <c r="C66" s="6">
        <v>78</v>
      </c>
      <c r="D66" s="6">
        <v>1237</v>
      </c>
      <c r="E66" s="6">
        <f t="shared" si="0"/>
        <v>96486</v>
      </c>
      <c r="F66" s="6">
        <f t="shared" si="1"/>
        <v>96486</v>
      </c>
      <c r="G66" s="2">
        <f t="shared" si="2"/>
        <v>9648.6</v>
      </c>
      <c r="H66" s="2">
        <f t="shared" si="3"/>
        <v>96486</v>
      </c>
      <c r="I66" s="2">
        <f t="shared" si="4"/>
        <v>9648.6</v>
      </c>
    </row>
    <row r="67" spans="1:9" customFormat="1">
      <c r="A67" s="6" t="s">
        <v>23</v>
      </c>
      <c r="B67" s="6" t="s">
        <v>34</v>
      </c>
      <c r="C67" s="6">
        <v>46</v>
      </c>
      <c r="D67" s="6">
        <v>1120</v>
      </c>
      <c r="E67" s="6">
        <f t="shared" ref="E67:E130" si="5">F67</f>
        <v>51520</v>
      </c>
      <c r="F67" s="6">
        <f t="shared" ref="F67:F130" si="6">C67*D67</f>
        <v>51520</v>
      </c>
      <c r="G67" s="2">
        <f t="shared" ref="G67:G130" si="7">IF(F67&gt;=20000,F67*10%,0)</f>
        <v>5152</v>
      </c>
      <c r="H67" s="2">
        <f t="shared" ref="H67:H130" si="8">F67</f>
        <v>51520</v>
      </c>
      <c r="I67" s="2">
        <f t="shared" ref="I67:I130" si="9">IF(F67&gt;30000,F67*0.1,0)</f>
        <v>5152</v>
      </c>
    </row>
    <row r="68" spans="1:9" customFormat="1">
      <c r="A68" s="6" t="s">
        <v>17</v>
      </c>
      <c r="B68" s="6" t="s">
        <v>21</v>
      </c>
      <c r="C68" s="6">
        <v>38</v>
      </c>
      <c r="D68" s="6">
        <v>1295</v>
      </c>
      <c r="E68" s="6">
        <f t="shared" si="5"/>
        <v>49210</v>
      </c>
      <c r="F68" s="6">
        <f t="shared" si="6"/>
        <v>49210</v>
      </c>
      <c r="G68" s="2">
        <f t="shared" si="7"/>
        <v>4921</v>
      </c>
      <c r="H68" s="2">
        <f t="shared" si="8"/>
        <v>49210</v>
      </c>
      <c r="I68" s="2">
        <f t="shared" si="9"/>
        <v>4921</v>
      </c>
    </row>
    <row r="69" spans="1:9" customFormat="1">
      <c r="A69" s="6" t="s">
        <v>36</v>
      </c>
      <c r="B69" s="6" t="s">
        <v>19</v>
      </c>
      <c r="C69" s="6">
        <v>10</v>
      </c>
      <c r="D69" s="6">
        <v>1261</v>
      </c>
      <c r="E69" s="6">
        <f t="shared" si="5"/>
        <v>12610</v>
      </c>
      <c r="F69" s="6">
        <f t="shared" si="6"/>
        <v>12610</v>
      </c>
      <c r="G69" s="2">
        <f t="shared" si="7"/>
        <v>0</v>
      </c>
      <c r="H69" s="2">
        <f t="shared" si="8"/>
        <v>12610</v>
      </c>
      <c r="I69" s="2">
        <f t="shared" si="9"/>
        <v>0</v>
      </c>
    </row>
    <row r="70" spans="1:9" customFormat="1">
      <c r="A70" s="6" t="s">
        <v>23</v>
      </c>
      <c r="B70" s="6" t="s">
        <v>24</v>
      </c>
      <c r="C70" s="6">
        <v>17</v>
      </c>
      <c r="D70" s="6">
        <v>1245</v>
      </c>
      <c r="E70" s="6">
        <f t="shared" si="5"/>
        <v>21165</v>
      </c>
      <c r="F70" s="6">
        <f t="shared" si="6"/>
        <v>21165</v>
      </c>
      <c r="G70" s="2">
        <f t="shared" si="7"/>
        <v>2116.5</v>
      </c>
      <c r="H70" s="2">
        <f t="shared" si="8"/>
        <v>21165</v>
      </c>
      <c r="I70" s="2">
        <f t="shared" si="9"/>
        <v>0</v>
      </c>
    </row>
    <row r="71" spans="1:9" customFormat="1">
      <c r="A71" s="6" t="s">
        <v>26</v>
      </c>
      <c r="B71" s="6" t="s">
        <v>27</v>
      </c>
      <c r="C71" s="6">
        <v>31</v>
      </c>
      <c r="D71" s="6">
        <v>1079</v>
      </c>
      <c r="E71" s="6">
        <f t="shared" si="5"/>
        <v>33449</v>
      </c>
      <c r="F71" s="6">
        <f t="shared" si="6"/>
        <v>33449</v>
      </c>
      <c r="G71" s="2">
        <f t="shared" si="7"/>
        <v>3344.9</v>
      </c>
      <c r="H71" s="2">
        <f t="shared" si="8"/>
        <v>33449</v>
      </c>
      <c r="I71" s="2">
        <f t="shared" si="9"/>
        <v>3344.9</v>
      </c>
    </row>
    <row r="72" spans="1:9" customFormat="1">
      <c r="A72" s="6" t="s">
        <v>37</v>
      </c>
      <c r="B72" s="6" t="s">
        <v>32</v>
      </c>
      <c r="C72" s="6">
        <v>8</v>
      </c>
      <c r="D72" s="6">
        <v>1298</v>
      </c>
      <c r="E72" s="6">
        <f t="shared" si="5"/>
        <v>10384</v>
      </c>
      <c r="F72" s="6">
        <f t="shared" si="6"/>
        <v>10384</v>
      </c>
      <c r="G72" s="2">
        <f t="shared" si="7"/>
        <v>0</v>
      </c>
      <c r="H72" s="2">
        <f t="shared" si="8"/>
        <v>10384</v>
      </c>
      <c r="I72" s="2">
        <f t="shared" si="9"/>
        <v>0</v>
      </c>
    </row>
    <row r="73" spans="1:9" customFormat="1">
      <c r="A73" s="6" t="s">
        <v>26</v>
      </c>
      <c r="B73" s="6" t="s">
        <v>27</v>
      </c>
      <c r="C73" s="6">
        <v>62</v>
      </c>
      <c r="D73" s="6">
        <v>1182</v>
      </c>
      <c r="E73" s="6">
        <f t="shared" si="5"/>
        <v>73284</v>
      </c>
      <c r="F73" s="6">
        <f t="shared" si="6"/>
        <v>73284</v>
      </c>
      <c r="G73" s="2">
        <f t="shared" si="7"/>
        <v>7328.4000000000005</v>
      </c>
      <c r="H73" s="2">
        <f t="shared" si="8"/>
        <v>73284</v>
      </c>
      <c r="I73" s="2">
        <f t="shared" si="9"/>
        <v>7328.4000000000005</v>
      </c>
    </row>
    <row r="74" spans="1:9" customFormat="1">
      <c r="A74" s="6" t="s">
        <v>31</v>
      </c>
      <c r="B74" s="6" t="s">
        <v>24</v>
      </c>
      <c r="C74" s="6">
        <v>27</v>
      </c>
      <c r="D74" s="6">
        <v>1345</v>
      </c>
      <c r="E74" s="6">
        <f t="shared" si="5"/>
        <v>36315</v>
      </c>
      <c r="F74" s="6">
        <f t="shared" si="6"/>
        <v>36315</v>
      </c>
      <c r="G74" s="2">
        <f t="shared" si="7"/>
        <v>3631.5</v>
      </c>
      <c r="H74" s="2">
        <f t="shared" si="8"/>
        <v>36315</v>
      </c>
      <c r="I74" s="2">
        <f t="shared" si="9"/>
        <v>3631.5</v>
      </c>
    </row>
    <row r="75" spans="1:9" customFormat="1">
      <c r="A75" s="6" t="s">
        <v>31</v>
      </c>
      <c r="B75" s="6" t="s">
        <v>27</v>
      </c>
      <c r="C75" s="6">
        <v>50</v>
      </c>
      <c r="D75" s="6">
        <v>1189</v>
      </c>
      <c r="E75" s="6">
        <f t="shared" si="5"/>
        <v>59450</v>
      </c>
      <c r="F75" s="6">
        <f t="shared" si="6"/>
        <v>59450</v>
      </c>
      <c r="G75" s="2">
        <f t="shared" si="7"/>
        <v>5945</v>
      </c>
      <c r="H75" s="2">
        <f t="shared" si="8"/>
        <v>59450</v>
      </c>
      <c r="I75" s="2">
        <f t="shared" si="9"/>
        <v>5945</v>
      </c>
    </row>
    <row r="76" spans="1:9" customFormat="1">
      <c r="A76" s="6" t="s">
        <v>37</v>
      </c>
      <c r="B76" s="6" t="s">
        <v>24</v>
      </c>
      <c r="C76" s="6">
        <v>22</v>
      </c>
      <c r="D76" s="6">
        <v>1246</v>
      </c>
      <c r="E76" s="6">
        <f t="shared" si="5"/>
        <v>27412</v>
      </c>
      <c r="F76" s="6">
        <f t="shared" si="6"/>
        <v>27412</v>
      </c>
      <c r="G76" s="2">
        <f t="shared" si="7"/>
        <v>2741.2000000000003</v>
      </c>
      <c r="H76" s="2">
        <f t="shared" si="8"/>
        <v>27412</v>
      </c>
      <c r="I76" s="2">
        <f t="shared" si="9"/>
        <v>0</v>
      </c>
    </row>
    <row r="77" spans="1:9" customFormat="1">
      <c r="A77" s="6" t="s">
        <v>31</v>
      </c>
      <c r="B77" s="6" t="s">
        <v>18</v>
      </c>
      <c r="C77" s="6">
        <v>78</v>
      </c>
      <c r="D77" s="6">
        <v>1431</v>
      </c>
      <c r="E77" s="6">
        <f t="shared" si="5"/>
        <v>111618</v>
      </c>
      <c r="F77" s="6">
        <f t="shared" si="6"/>
        <v>111618</v>
      </c>
      <c r="G77" s="2">
        <f t="shared" si="7"/>
        <v>11161.800000000001</v>
      </c>
      <c r="H77" s="2">
        <f t="shared" si="8"/>
        <v>111618</v>
      </c>
      <c r="I77" s="2">
        <f t="shared" si="9"/>
        <v>11161.800000000001</v>
      </c>
    </row>
    <row r="78" spans="1:9" customFormat="1">
      <c r="A78" s="6" t="s">
        <v>37</v>
      </c>
      <c r="B78" s="6" t="s">
        <v>19</v>
      </c>
      <c r="C78" s="6">
        <v>3</v>
      </c>
      <c r="D78" s="6">
        <v>1429</v>
      </c>
      <c r="E78" s="6">
        <f t="shared" si="5"/>
        <v>4287</v>
      </c>
      <c r="F78" s="6">
        <f t="shared" si="6"/>
        <v>4287</v>
      </c>
      <c r="G78" s="2">
        <f t="shared" si="7"/>
        <v>0</v>
      </c>
      <c r="H78" s="2">
        <f t="shared" si="8"/>
        <v>4287</v>
      </c>
      <c r="I78" s="2">
        <f t="shared" si="9"/>
        <v>0</v>
      </c>
    </row>
    <row r="79" spans="1:9" customFormat="1">
      <c r="A79" s="6" t="s">
        <v>23</v>
      </c>
      <c r="B79" s="6" t="s">
        <v>18</v>
      </c>
      <c r="C79" s="6">
        <v>88</v>
      </c>
      <c r="D79" s="6">
        <v>1230</v>
      </c>
      <c r="E79" s="6">
        <f t="shared" si="5"/>
        <v>108240</v>
      </c>
      <c r="F79" s="6">
        <f t="shared" si="6"/>
        <v>108240</v>
      </c>
      <c r="G79" s="2">
        <f t="shared" si="7"/>
        <v>10824</v>
      </c>
      <c r="H79" s="2">
        <f t="shared" si="8"/>
        <v>108240</v>
      </c>
      <c r="I79" s="2">
        <f t="shared" si="9"/>
        <v>10824</v>
      </c>
    </row>
    <row r="80" spans="1:9" customFormat="1">
      <c r="A80" s="6" t="s">
        <v>31</v>
      </c>
      <c r="B80" s="6" t="s">
        <v>34</v>
      </c>
      <c r="C80" s="6">
        <v>21</v>
      </c>
      <c r="D80" s="6">
        <v>1407</v>
      </c>
      <c r="E80" s="6">
        <f t="shared" si="5"/>
        <v>29547</v>
      </c>
      <c r="F80" s="6">
        <f t="shared" si="6"/>
        <v>29547</v>
      </c>
      <c r="G80" s="2">
        <f t="shared" si="7"/>
        <v>2954.7000000000003</v>
      </c>
      <c r="H80" s="2">
        <f t="shared" si="8"/>
        <v>29547</v>
      </c>
      <c r="I80" s="2">
        <f t="shared" si="9"/>
        <v>0</v>
      </c>
    </row>
    <row r="81" spans="1:9" customFormat="1">
      <c r="A81" s="6" t="s">
        <v>26</v>
      </c>
      <c r="B81" s="6" t="s">
        <v>34</v>
      </c>
      <c r="C81" s="6">
        <v>93</v>
      </c>
      <c r="D81" s="6">
        <v>1283</v>
      </c>
      <c r="E81" s="6">
        <f t="shared" si="5"/>
        <v>119319</v>
      </c>
      <c r="F81" s="6">
        <f t="shared" si="6"/>
        <v>119319</v>
      </c>
      <c r="G81" s="2">
        <f t="shared" si="7"/>
        <v>11931.900000000001</v>
      </c>
      <c r="H81" s="2">
        <f t="shared" si="8"/>
        <v>119319</v>
      </c>
      <c r="I81" s="2">
        <f t="shared" si="9"/>
        <v>11931.900000000001</v>
      </c>
    </row>
    <row r="82" spans="1:9" customFormat="1">
      <c r="A82" s="6" t="s">
        <v>36</v>
      </c>
      <c r="B82" s="6" t="s">
        <v>24</v>
      </c>
      <c r="C82" s="6">
        <v>11</v>
      </c>
      <c r="D82" s="6">
        <v>1085</v>
      </c>
      <c r="E82" s="6">
        <f t="shared" si="5"/>
        <v>11935</v>
      </c>
      <c r="F82" s="6">
        <f t="shared" si="6"/>
        <v>11935</v>
      </c>
      <c r="G82" s="2">
        <f t="shared" si="7"/>
        <v>0</v>
      </c>
      <c r="H82" s="2">
        <f t="shared" si="8"/>
        <v>11935</v>
      </c>
      <c r="I82" s="2">
        <f t="shared" si="9"/>
        <v>0</v>
      </c>
    </row>
    <row r="83" spans="1:9" customFormat="1">
      <c r="A83" s="6" t="s">
        <v>37</v>
      </c>
      <c r="B83" s="6" t="s">
        <v>34</v>
      </c>
      <c r="C83" s="6">
        <v>41</v>
      </c>
      <c r="D83" s="6">
        <v>1042</v>
      </c>
      <c r="E83" s="6">
        <f t="shared" si="5"/>
        <v>42722</v>
      </c>
      <c r="F83" s="6">
        <f t="shared" si="6"/>
        <v>42722</v>
      </c>
      <c r="G83" s="2">
        <f t="shared" si="7"/>
        <v>4272.2</v>
      </c>
      <c r="H83" s="2">
        <f t="shared" si="8"/>
        <v>42722</v>
      </c>
      <c r="I83" s="2">
        <f t="shared" si="9"/>
        <v>4272.2</v>
      </c>
    </row>
    <row r="84" spans="1:9" customFormat="1">
      <c r="A84" s="6" t="s">
        <v>36</v>
      </c>
      <c r="B84" s="6" t="s">
        <v>24</v>
      </c>
      <c r="C84" s="6">
        <v>20</v>
      </c>
      <c r="D84" s="6">
        <v>1500</v>
      </c>
      <c r="E84" s="6">
        <f t="shared" si="5"/>
        <v>30000</v>
      </c>
      <c r="F84" s="6">
        <f t="shared" si="6"/>
        <v>30000</v>
      </c>
      <c r="G84" s="2">
        <f t="shared" si="7"/>
        <v>3000</v>
      </c>
      <c r="H84" s="2">
        <f t="shared" si="8"/>
        <v>30000</v>
      </c>
      <c r="I84" s="2">
        <f t="shared" si="9"/>
        <v>0</v>
      </c>
    </row>
    <row r="85" spans="1:9" customFormat="1">
      <c r="A85" s="6" t="s">
        <v>23</v>
      </c>
      <c r="B85" s="6" t="s">
        <v>32</v>
      </c>
      <c r="C85" s="6">
        <v>43</v>
      </c>
      <c r="D85" s="6">
        <v>1099</v>
      </c>
      <c r="E85" s="6">
        <f t="shared" si="5"/>
        <v>47257</v>
      </c>
      <c r="F85" s="6">
        <f t="shared" si="6"/>
        <v>47257</v>
      </c>
      <c r="G85" s="2">
        <f t="shared" si="7"/>
        <v>4725.7</v>
      </c>
      <c r="H85" s="2">
        <f t="shared" si="8"/>
        <v>47257</v>
      </c>
      <c r="I85" s="2">
        <f t="shared" si="9"/>
        <v>4725.7</v>
      </c>
    </row>
    <row r="86" spans="1:9" customFormat="1">
      <c r="A86" s="6" t="s">
        <v>26</v>
      </c>
      <c r="B86" s="6" t="s">
        <v>18</v>
      </c>
      <c r="C86" s="6">
        <v>65</v>
      </c>
      <c r="D86" s="6">
        <v>1490</v>
      </c>
      <c r="E86" s="6">
        <f t="shared" si="5"/>
        <v>96850</v>
      </c>
      <c r="F86" s="6">
        <f t="shared" si="6"/>
        <v>96850</v>
      </c>
      <c r="G86" s="2">
        <f t="shared" si="7"/>
        <v>9685</v>
      </c>
      <c r="H86" s="2">
        <f t="shared" si="8"/>
        <v>96850</v>
      </c>
      <c r="I86" s="2">
        <f t="shared" si="9"/>
        <v>9685</v>
      </c>
    </row>
    <row r="87" spans="1:9" customFormat="1">
      <c r="A87" s="6" t="s">
        <v>36</v>
      </c>
      <c r="B87" s="6" t="s">
        <v>19</v>
      </c>
      <c r="C87" s="6">
        <v>61</v>
      </c>
      <c r="D87" s="6">
        <v>1139</v>
      </c>
      <c r="E87" s="6">
        <f t="shared" si="5"/>
        <v>69479</v>
      </c>
      <c r="F87" s="6">
        <f t="shared" si="6"/>
        <v>69479</v>
      </c>
      <c r="G87" s="2">
        <f t="shared" si="7"/>
        <v>6947.9000000000005</v>
      </c>
      <c r="H87" s="2">
        <f t="shared" si="8"/>
        <v>69479</v>
      </c>
      <c r="I87" s="2">
        <f t="shared" si="9"/>
        <v>6947.9000000000005</v>
      </c>
    </row>
    <row r="88" spans="1:9" customFormat="1">
      <c r="A88" s="6" t="s">
        <v>37</v>
      </c>
      <c r="B88" s="6" t="s">
        <v>21</v>
      </c>
      <c r="C88" s="6">
        <v>51</v>
      </c>
      <c r="D88" s="6">
        <v>1022</v>
      </c>
      <c r="E88" s="6">
        <f t="shared" si="5"/>
        <v>52122</v>
      </c>
      <c r="F88" s="6">
        <f t="shared" si="6"/>
        <v>52122</v>
      </c>
      <c r="G88" s="2">
        <f t="shared" si="7"/>
        <v>5212.2000000000007</v>
      </c>
      <c r="H88" s="2">
        <f t="shared" si="8"/>
        <v>52122</v>
      </c>
      <c r="I88" s="2">
        <f t="shared" si="9"/>
        <v>5212.2000000000007</v>
      </c>
    </row>
    <row r="89" spans="1:9" customFormat="1">
      <c r="A89" s="6" t="s">
        <v>31</v>
      </c>
      <c r="B89" s="6" t="s">
        <v>32</v>
      </c>
      <c r="C89" s="6">
        <v>65</v>
      </c>
      <c r="D89" s="6">
        <v>1113</v>
      </c>
      <c r="E89" s="6">
        <f t="shared" si="5"/>
        <v>72345</v>
      </c>
      <c r="F89" s="6">
        <f t="shared" si="6"/>
        <v>72345</v>
      </c>
      <c r="G89" s="2">
        <f t="shared" si="7"/>
        <v>7234.5</v>
      </c>
      <c r="H89" s="2">
        <f t="shared" si="8"/>
        <v>72345</v>
      </c>
      <c r="I89" s="2">
        <f t="shared" si="9"/>
        <v>7234.5</v>
      </c>
    </row>
    <row r="90" spans="1:9" customFormat="1">
      <c r="A90" s="6" t="s">
        <v>26</v>
      </c>
      <c r="B90" s="6" t="s">
        <v>18</v>
      </c>
      <c r="C90" s="6">
        <v>81</v>
      </c>
      <c r="D90" s="6">
        <v>1135</v>
      </c>
      <c r="E90" s="6">
        <f t="shared" si="5"/>
        <v>91935</v>
      </c>
      <c r="F90" s="6">
        <f t="shared" si="6"/>
        <v>91935</v>
      </c>
      <c r="G90" s="2">
        <f t="shared" si="7"/>
        <v>9193.5</v>
      </c>
      <c r="H90" s="2">
        <f t="shared" si="8"/>
        <v>91935</v>
      </c>
      <c r="I90" s="2">
        <f t="shared" si="9"/>
        <v>9193.5</v>
      </c>
    </row>
    <row r="91" spans="1:9" customFormat="1">
      <c r="A91" s="6" t="s">
        <v>26</v>
      </c>
      <c r="B91" s="6" t="s">
        <v>27</v>
      </c>
      <c r="C91" s="6">
        <v>4</v>
      </c>
      <c r="D91" s="6">
        <v>1018</v>
      </c>
      <c r="E91" s="6">
        <f t="shared" si="5"/>
        <v>4072</v>
      </c>
      <c r="F91" s="6">
        <f t="shared" si="6"/>
        <v>4072</v>
      </c>
      <c r="G91" s="2">
        <f t="shared" si="7"/>
        <v>0</v>
      </c>
      <c r="H91" s="2">
        <f t="shared" si="8"/>
        <v>4072</v>
      </c>
      <c r="I91" s="2">
        <f t="shared" si="9"/>
        <v>0</v>
      </c>
    </row>
    <row r="92" spans="1:9" customFormat="1">
      <c r="A92" s="6" t="s">
        <v>26</v>
      </c>
      <c r="B92" s="6" t="s">
        <v>18</v>
      </c>
      <c r="C92" s="6">
        <v>45</v>
      </c>
      <c r="D92" s="6">
        <v>1202</v>
      </c>
      <c r="E92" s="6">
        <f t="shared" si="5"/>
        <v>54090</v>
      </c>
      <c r="F92" s="6">
        <f t="shared" si="6"/>
        <v>54090</v>
      </c>
      <c r="G92" s="2">
        <f t="shared" si="7"/>
        <v>5409</v>
      </c>
      <c r="H92" s="2">
        <f t="shared" si="8"/>
        <v>54090</v>
      </c>
      <c r="I92" s="2">
        <f t="shared" si="9"/>
        <v>5409</v>
      </c>
    </row>
    <row r="93" spans="1:9" customFormat="1">
      <c r="A93" s="6" t="s">
        <v>17</v>
      </c>
      <c r="B93" s="6" t="s">
        <v>21</v>
      </c>
      <c r="C93" s="6">
        <v>14</v>
      </c>
      <c r="D93" s="6">
        <v>1254</v>
      </c>
      <c r="E93" s="6">
        <f t="shared" si="5"/>
        <v>17556</v>
      </c>
      <c r="F93" s="6">
        <f t="shared" si="6"/>
        <v>17556</v>
      </c>
      <c r="G93" s="2">
        <f t="shared" si="7"/>
        <v>0</v>
      </c>
      <c r="H93" s="2">
        <f t="shared" si="8"/>
        <v>17556</v>
      </c>
      <c r="I93" s="2">
        <f t="shared" si="9"/>
        <v>0</v>
      </c>
    </row>
    <row r="94" spans="1:9" customFormat="1">
      <c r="A94" s="6" t="s">
        <v>37</v>
      </c>
      <c r="B94" s="6" t="s">
        <v>21</v>
      </c>
      <c r="C94" s="6">
        <v>93</v>
      </c>
      <c r="D94" s="6">
        <v>1254</v>
      </c>
      <c r="E94" s="6">
        <f t="shared" si="5"/>
        <v>116622</v>
      </c>
      <c r="F94" s="6">
        <f t="shared" si="6"/>
        <v>116622</v>
      </c>
      <c r="G94" s="2">
        <f t="shared" si="7"/>
        <v>11662.2</v>
      </c>
      <c r="H94" s="2">
        <f t="shared" si="8"/>
        <v>116622</v>
      </c>
      <c r="I94" s="2">
        <f t="shared" si="9"/>
        <v>11662.2</v>
      </c>
    </row>
    <row r="95" spans="1:9" customFormat="1">
      <c r="A95" s="6" t="s">
        <v>31</v>
      </c>
      <c r="B95" s="6" t="s">
        <v>24</v>
      </c>
      <c r="C95" s="6">
        <v>14</v>
      </c>
      <c r="D95" s="6">
        <v>1349</v>
      </c>
      <c r="E95" s="6">
        <f t="shared" si="5"/>
        <v>18886</v>
      </c>
      <c r="F95" s="6">
        <f t="shared" si="6"/>
        <v>18886</v>
      </c>
      <c r="G95" s="2">
        <f t="shared" si="7"/>
        <v>0</v>
      </c>
      <c r="H95" s="2">
        <f t="shared" si="8"/>
        <v>18886</v>
      </c>
      <c r="I95" s="2">
        <f t="shared" si="9"/>
        <v>0</v>
      </c>
    </row>
    <row r="96" spans="1:9" customFormat="1">
      <c r="A96" s="6" t="s">
        <v>23</v>
      </c>
      <c r="B96" s="6" t="s">
        <v>18</v>
      </c>
      <c r="C96" s="6">
        <v>8</v>
      </c>
      <c r="D96" s="6">
        <v>1019</v>
      </c>
      <c r="E96" s="6">
        <f t="shared" si="5"/>
        <v>8152</v>
      </c>
      <c r="F96" s="6">
        <f t="shared" si="6"/>
        <v>8152</v>
      </c>
      <c r="G96" s="2">
        <f t="shared" si="7"/>
        <v>0</v>
      </c>
      <c r="H96" s="2">
        <f t="shared" si="8"/>
        <v>8152</v>
      </c>
      <c r="I96" s="2">
        <f t="shared" si="9"/>
        <v>0</v>
      </c>
    </row>
    <row r="97" spans="1:9" customFormat="1">
      <c r="A97" s="6" t="s">
        <v>37</v>
      </c>
      <c r="B97" s="6" t="s">
        <v>27</v>
      </c>
      <c r="C97" s="6">
        <v>73</v>
      </c>
      <c r="D97" s="6">
        <v>1306</v>
      </c>
      <c r="E97" s="6">
        <f t="shared" si="5"/>
        <v>95338</v>
      </c>
      <c r="F97" s="6">
        <f t="shared" si="6"/>
        <v>95338</v>
      </c>
      <c r="G97" s="2">
        <f t="shared" si="7"/>
        <v>9533.8000000000011</v>
      </c>
      <c r="H97" s="2">
        <f t="shared" si="8"/>
        <v>95338</v>
      </c>
      <c r="I97" s="2">
        <f t="shared" si="9"/>
        <v>9533.8000000000011</v>
      </c>
    </row>
    <row r="98" spans="1:9" customFormat="1">
      <c r="A98" s="6" t="s">
        <v>36</v>
      </c>
      <c r="B98" s="6" t="s">
        <v>34</v>
      </c>
      <c r="C98" s="6">
        <v>72</v>
      </c>
      <c r="D98" s="6">
        <v>1299</v>
      </c>
      <c r="E98" s="6">
        <f t="shared" si="5"/>
        <v>93528</v>
      </c>
      <c r="F98" s="6">
        <f t="shared" si="6"/>
        <v>93528</v>
      </c>
      <c r="G98" s="2">
        <f t="shared" si="7"/>
        <v>9352.8000000000011</v>
      </c>
      <c r="H98" s="2">
        <f t="shared" si="8"/>
        <v>93528</v>
      </c>
      <c r="I98" s="2">
        <f t="shared" si="9"/>
        <v>9352.8000000000011</v>
      </c>
    </row>
    <row r="99" spans="1:9" customFormat="1">
      <c r="A99" s="6" t="s">
        <v>37</v>
      </c>
      <c r="B99" s="6" t="s">
        <v>18</v>
      </c>
      <c r="C99" s="6">
        <v>16</v>
      </c>
      <c r="D99" s="6">
        <v>1121</v>
      </c>
      <c r="E99" s="6">
        <f t="shared" si="5"/>
        <v>17936</v>
      </c>
      <c r="F99" s="6">
        <f t="shared" si="6"/>
        <v>17936</v>
      </c>
      <c r="G99" s="2">
        <f t="shared" si="7"/>
        <v>0</v>
      </c>
      <c r="H99" s="2">
        <f t="shared" si="8"/>
        <v>17936</v>
      </c>
      <c r="I99" s="2">
        <f t="shared" si="9"/>
        <v>0</v>
      </c>
    </row>
    <row r="100" spans="1:9" customFormat="1">
      <c r="A100" s="6" t="s">
        <v>36</v>
      </c>
      <c r="B100" s="6" t="s">
        <v>32</v>
      </c>
      <c r="C100" s="6">
        <v>18</v>
      </c>
      <c r="D100" s="6">
        <v>1127</v>
      </c>
      <c r="E100" s="6">
        <f t="shared" si="5"/>
        <v>20286</v>
      </c>
      <c r="F100" s="6">
        <f t="shared" si="6"/>
        <v>20286</v>
      </c>
      <c r="G100" s="2">
        <f t="shared" si="7"/>
        <v>2028.6000000000001</v>
      </c>
      <c r="H100" s="2">
        <f t="shared" si="8"/>
        <v>20286</v>
      </c>
      <c r="I100" s="2">
        <f t="shared" si="9"/>
        <v>0</v>
      </c>
    </row>
    <row r="101" spans="1:9" customFormat="1">
      <c r="A101" s="6" t="s">
        <v>17</v>
      </c>
      <c r="B101" s="6" t="s">
        <v>18</v>
      </c>
      <c r="C101" s="6">
        <v>63</v>
      </c>
      <c r="D101" s="6">
        <v>1070</v>
      </c>
      <c r="E101" s="6">
        <f t="shared" si="5"/>
        <v>67410</v>
      </c>
      <c r="F101" s="6">
        <f t="shared" si="6"/>
        <v>67410</v>
      </c>
      <c r="G101" s="2">
        <f t="shared" si="7"/>
        <v>6741</v>
      </c>
      <c r="H101" s="2">
        <f t="shared" si="8"/>
        <v>67410</v>
      </c>
      <c r="I101" s="2">
        <f t="shared" si="9"/>
        <v>6741</v>
      </c>
    </row>
    <row r="102" spans="1:9" customFormat="1">
      <c r="A102" s="6" t="s">
        <v>36</v>
      </c>
      <c r="B102" s="6" t="s">
        <v>18</v>
      </c>
      <c r="C102" s="6">
        <v>38</v>
      </c>
      <c r="D102" s="6">
        <v>1486</v>
      </c>
      <c r="E102" s="6">
        <f t="shared" si="5"/>
        <v>56468</v>
      </c>
      <c r="F102" s="6">
        <f t="shared" si="6"/>
        <v>56468</v>
      </c>
      <c r="G102" s="2">
        <f t="shared" si="7"/>
        <v>5646.8</v>
      </c>
      <c r="H102" s="2">
        <f t="shared" si="8"/>
        <v>56468</v>
      </c>
      <c r="I102" s="2">
        <f t="shared" si="9"/>
        <v>5646.8</v>
      </c>
    </row>
    <row r="103" spans="1:9" customFormat="1">
      <c r="A103" s="6" t="s">
        <v>37</v>
      </c>
      <c r="B103" s="6" t="s">
        <v>34</v>
      </c>
      <c r="C103" s="6">
        <v>30</v>
      </c>
      <c r="D103" s="6">
        <v>1245</v>
      </c>
      <c r="E103" s="6">
        <f t="shared" si="5"/>
        <v>37350</v>
      </c>
      <c r="F103" s="6">
        <f t="shared" si="6"/>
        <v>37350</v>
      </c>
      <c r="G103" s="2">
        <f t="shared" si="7"/>
        <v>3735</v>
      </c>
      <c r="H103" s="2">
        <f t="shared" si="8"/>
        <v>37350</v>
      </c>
      <c r="I103" s="2">
        <f t="shared" si="9"/>
        <v>3735</v>
      </c>
    </row>
    <row r="104" spans="1:9" customFormat="1">
      <c r="A104" s="6" t="s">
        <v>37</v>
      </c>
      <c r="B104" s="6" t="s">
        <v>18</v>
      </c>
      <c r="C104" s="6">
        <v>9</v>
      </c>
      <c r="D104" s="6">
        <v>1250</v>
      </c>
      <c r="E104" s="6">
        <f t="shared" si="5"/>
        <v>11250</v>
      </c>
      <c r="F104" s="6">
        <f t="shared" si="6"/>
        <v>11250</v>
      </c>
      <c r="G104" s="2">
        <f t="shared" si="7"/>
        <v>0</v>
      </c>
      <c r="H104" s="2">
        <f t="shared" si="8"/>
        <v>11250</v>
      </c>
      <c r="I104" s="2">
        <f t="shared" si="9"/>
        <v>0</v>
      </c>
    </row>
    <row r="105" spans="1:9" customFormat="1">
      <c r="A105" s="6" t="s">
        <v>26</v>
      </c>
      <c r="B105" s="6" t="s">
        <v>18</v>
      </c>
      <c r="C105" s="6">
        <v>60</v>
      </c>
      <c r="D105" s="6">
        <v>1102</v>
      </c>
      <c r="E105" s="6">
        <f t="shared" si="5"/>
        <v>66120</v>
      </c>
      <c r="F105" s="6">
        <f t="shared" si="6"/>
        <v>66120</v>
      </c>
      <c r="G105" s="2">
        <f t="shared" si="7"/>
        <v>6612</v>
      </c>
      <c r="H105" s="2">
        <f t="shared" si="8"/>
        <v>66120</v>
      </c>
      <c r="I105" s="2">
        <f t="shared" si="9"/>
        <v>6612</v>
      </c>
    </row>
    <row r="106" spans="1:9" customFormat="1">
      <c r="A106" s="6" t="s">
        <v>31</v>
      </c>
      <c r="B106" s="6" t="s">
        <v>24</v>
      </c>
      <c r="C106" s="6">
        <v>46</v>
      </c>
      <c r="D106" s="6">
        <v>1021</v>
      </c>
      <c r="E106" s="6">
        <f t="shared" si="5"/>
        <v>46966</v>
      </c>
      <c r="F106" s="6">
        <f t="shared" si="6"/>
        <v>46966</v>
      </c>
      <c r="G106" s="2">
        <f t="shared" si="7"/>
        <v>4696.6000000000004</v>
      </c>
      <c r="H106" s="2">
        <f t="shared" si="8"/>
        <v>46966</v>
      </c>
      <c r="I106" s="2">
        <f t="shared" si="9"/>
        <v>4696.6000000000004</v>
      </c>
    </row>
    <row r="107" spans="1:9" customFormat="1">
      <c r="A107" s="6" t="s">
        <v>17</v>
      </c>
      <c r="B107" s="6" t="s">
        <v>19</v>
      </c>
      <c r="C107" s="6">
        <v>26</v>
      </c>
      <c r="D107" s="6">
        <v>1053</v>
      </c>
      <c r="E107" s="6">
        <f t="shared" si="5"/>
        <v>27378</v>
      </c>
      <c r="F107" s="6">
        <f t="shared" si="6"/>
        <v>27378</v>
      </c>
      <c r="G107" s="2">
        <f t="shared" si="7"/>
        <v>2737.8</v>
      </c>
      <c r="H107" s="2">
        <f t="shared" si="8"/>
        <v>27378</v>
      </c>
      <c r="I107" s="2">
        <f t="shared" si="9"/>
        <v>0</v>
      </c>
    </row>
    <row r="108" spans="1:9" customFormat="1">
      <c r="A108" s="6" t="s">
        <v>31</v>
      </c>
      <c r="B108" s="6" t="s">
        <v>32</v>
      </c>
      <c r="C108" s="6">
        <v>1</v>
      </c>
      <c r="D108" s="6">
        <v>1089</v>
      </c>
      <c r="E108" s="6">
        <f t="shared" si="5"/>
        <v>1089</v>
      </c>
      <c r="F108" s="6">
        <f t="shared" si="6"/>
        <v>1089</v>
      </c>
      <c r="G108" s="2">
        <f t="shared" si="7"/>
        <v>0</v>
      </c>
      <c r="H108" s="2">
        <f t="shared" si="8"/>
        <v>1089</v>
      </c>
      <c r="I108" s="2">
        <f t="shared" si="9"/>
        <v>0</v>
      </c>
    </row>
    <row r="109" spans="1:9" customFormat="1">
      <c r="A109" s="6" t="s">
        <v>36</v>
      </c>
      <c r="B109" s="6" t="s">
        <v>27</v>
      </c>
      <c r="C109" s="6">
        <v>22</v>
      </c>
      <c r="D109" s="6">
        <v>1057</v>
      </c>
      <c r="E109" s="6">
        <f t="shared" si="5"/>
        <v>23254</v>
      </c>
      <c r="F109" s="6">
        <f t="shared" si="6"/>
        <v>23254</v>
      </c>
      <c r="G109" s="2">
        <f t="shared" si="7"/>
        <v>2325.4</v>
      </c>
      <c r="H109" s="2">
        <f t="shared" si="8"/>
        <v>23254</v>
      </c>
      <c r="I109" s="2">
        <f t="shared" si="9"/>
        <v>0</v>
      </c>
    </row>
    <row r="110" spans="1:9" customFormat="1">
      <c r="A110" s="6" t="s">
        <v>37</v>
      </c>
      <c r="B110" s="6" t="s">
        <v>34</v>
      </c>
      <c r="C110" s="6">
        <v>35</v>
      </c>
      <c r="D110" s="6">
        <v>1341</v>
      </c>
      <c r="E110" s="6">
        <f t="shared" si="5"/>
        <v>46935</v>
      </c>
      <c r="F110" s="6">
        <f t="shared" si="6"/>
        <v>46935</v>
      </c>
      <c r="G110" s="2">
        <f t="shared" si="7"/>
        <v>4693.5</v>
      </c>
      <c r="H110" s="2">
        <f t="shared" si="8"/>
        <v>46935</v>
      </c>
      <c r="I110" s="2">
        <f t="shared" si="9"/>
        <v>4693.5</v>
      </c>
    </row>
    <row r="111" spans="1:9" customFormat="1">
      <c r="A111" s="6" t="s">
        <v>23</v>
      </c>
      <c r="B111" s="6" t="s">
        <v>19</v>
      </c>
      <c r="C111" s="6">
        <v>34</v>
      </c>
      <c r="D111" s="6">
        <v>1229</v>
      </c>
      <c r="E111" s="6">
        <f t="shared" si="5"/>
        <v>41786</v>
      </c>
      <c r="F111" s="6">
        <f t="shared" si="6"/>
        <v>41786</v>
      </c>
      <c r="G111" s="2">
        <f t="shared" si="7"/>
        <v>4178.6000000000004</v>
      </c>
      <c r="H111" s="2">
        <f t="shared" si="8"/>
        <v>41786</v>
      </c>
      <c r="I111" s="2">
        <f t="shared" si="9"/>
        <v>4178.6000000000004</v>
      </c>
    </row>
    <row r="112" spans="1:9" customFormat="1">
      <c r="A112" s="6" t="s">
        <v>23</v>
      </c>
      <c r="B112" s="6" t="s">
        <v>18</v>
      </c>
      <c r="C112" s="6">
        <v>97</v>
      </c>
      <c r="D112" s="6">
        <v>1201</v>
      </c>
      <c r="E112" s="6">
        <f t="shared" si="5"/>
        <v>116497</v>
      </c>
      <c r="F112" s="6">
        <f t="shared" si="6"/>
        <v>116497</v>
      </c>
      <c r="G112" s="2">
        <f t="shared" si="7"/>
        <v>11649.7</v>
      </c>
      <c r="H112" s="2">
        <f t="shared" si="8"/>
        <v>116497</v>
      </c>
      <c r="I112" s="2">
        <f t="shared" si="9"/>
        <v>11649.7</v>
      </c>
    </row>
    <row r="113" spans="1:9" customFormat="1">
      <c r="A113" s="6" t="s">
        <v>17</v>
      </c>
      <c r="B113" s="6" t="s">
        <v>34</v>
      </c>
      <c r="C113" s="6">
        <v>86</v>
      </c>
      <c r="D113" s="6">
        <v>1010</v>
      </c>
      <c r="E113" s="6">
        <f t="shared" si="5"/>
        <v>86860</v>
      </c>
      <c r="F113" s="6">
        <f t="shared" si="6"/>
        <v>86860</v>
      </c>
      <c r="G113" s="2">
        <f t="shared" si="7"/>
        <v>8686</v>
      </c>
      <c r="H113" s="2">
        <f t="shared" si="8"/>
        <v>86860</v>
      </c>
      <c r="I113" s="2">
        <f t="shared" si="9"/>
        <v>8686</v>
      </c>
    </row>
    <row r="114" spans="1:9" customFormat="1">
      <c r="A114" s="6" t="s">
        <v>23</v>
      </c>
      <c r="B114" s="6" t="s">
        <v>27</v>
      </c>
      <c r="C114" s="6">
        <v>76</v>
      </c>
      <c r="D114" s="6">
        <v>1336</v>
      </c>
      <c r="E114" s="6">
        <f t="shared" si="5"/>
        <v>101536</v>
      </c>
      <c r="F114" s="6">
        <f t="shared" si="6"/>
        <v>101536</v>
      </c>
      <c r="G114" s="2">
        <f t="shared" si="7"/>
        <v>10153.6</v>
      </c>
      <c r="H114" s="2">
        <f t="shared" si="8"/>
        <v>101536</v>
      </c>
      <c r="I114" s="2">
        <f t="shared" si="9"/>
        <v>10153.6</v>
      </c>
    </row>
    <row r="115" spans="1:9" customFormat="1">
      <c r="A115" s="6" t="s">
        <v>31</v>
      </c>
      <c r="B115" s="6" t="s">
        <v>34</v>
      </c>
      <c r="C115" s="6">
        <v>60</v>
      </c>
      <c r="D115" s="6">
        <v>1488</v>
      </c>
      <c r="E115" s="6">
        <f t="shared" si="5"/>
        <v>89280</v>
      </c>
      <c r="F115" s="6">
        <f t="shared" si="6"/>
        <v>89280</v>
      </c>
      <c r="G115" s="2">
        <f t="shared" si="7"/>
        <v>8928</v>
      </c>
      <c r="H115" s="2">
        <f t="shared" si="8"/>
        <v>89280</v>
      </c>
      <c r="I115" s="2">
        <f t="shared" si="9"/>
        <v>8928</v>
      </c>
    </row>
    <row r="116" spans="1:9" customFormat="1">
      <c r="A116" s="6" t="s">
        <v>26</v>
      </c>
      <c r="B116" s="6" t="s">
        <v>19</v>
      </c>
      <c r="C116" s="6">
        <v>74</v>
      </c>
      <c r="D116" s="6">
        <v>1273</v>
      </c>
      <c r="E116" s="6">
        <f t="shared" si="5"/>
        <v>94202</v>
      </c>
      <c r="F116" s="6">
        <f t="shared" si="6"/>
        <v>94202</v>
      </c>
      <c r="G116" s="2">
        <f t="shared" si="7"/>
        <v>9420.2000000000007</v>
      </c>
      <c r="H116" s="2">
        <f t="shared" si="8"/>
        <v>94202</v>
      </c>
      <c r="I116" s="2">
        <f t="shared" si="9"/>
        <v>9420.2000000000007</v>
      </c>
    </row>
    <row r="117" spans="1:9" customFormat="1">
      <c r="A117" s="6" t="s">
        <v>26</v>
      </c>
      <c r="B117" s="6" t="s">
        <v>18</v>
      </c>
      <c r="C117" s="6">
        <v>34</v>
      </c>
      <c r="D117" s="6">
        <v>1485</v>
      </c>
      <c r="E117" s="6">
        <f t="shared" si="5"/>
        <v>50490</v>
      </c>
      <c r="F117" s="6">
        <f t="shared" si="6"/>
        <v>50490</v>
      </c>
      <c r="G117" s="2">
        <f t="shared" si="7"/>
        <v>5049</v>
      </c>
      <c r="H117" s="2">
        <f t="shared" si="8"/>
        <v>50490</v>
      </c>
      <c r="I117" s="2">
        <f t="shared" si="9"/>
        <v>5049</v>
      </c>
    </row>
    <row r="118" spans="1:9" customFormat="1">
      <c r="A118" s="6" t="s">
        <v>23</v>
      </c>
      <c r="B118" s="6" t="s">
        <v>32</v>
      </c>
      <c r="C118" s="6">
        <v>99</v>
      </c>
      <c r="D118" s="6">
        <v>1397</v>
      </c>
      <c r="E118" s="6">
        <f t="shared" si="5"/>
        <v>138303</v>
      </c>
      <c r="F118" s="6">
        <f t="shared" si="6"/>
        <v>138303</v>
      </c>
      <c r="G118" s="2">
        <f t="shared" si="7"/>
        <v>13830.300000000001</v>
      </c>
      <c r="H118" s="2">
        <f t="shared" si="8"/>
        <v>138303</v>
      </c>
      <c r="I118" s="2">
        <f t="shared" si="9"/>
        <v>13830.300000000001</v>
      </c>
    </row>
    <row r="119" spans="1:9" customFormat="1">
      <c r="A119" s="6" t="s">
        <v>17</v>
      </c>
      <c r="B119" s="6" t="s">
        <v>32</v>
      </c>
      <c r="C119" s="6">
        <v>48</v>
      </c>
      <c r="D119" s="6">
        <v>1181</v>
      </c>
      <c r="E119" s="6">
        <f t="shared" si="5"/>
        <v>56688</v>
      </c>
      <c r="F119" s="6">
        <f t="shared" si="6"/>
        <v>56688</v>
      </c>
      <c r="G119" s="2">
        <f t="shared" si="7"/>
        <v>5668.8</v>
      </c>
      <c r="H119" s="2">
        <f t="shared" si="8"/>
        <v>56688</v>
      </c>
      <c r="I119" s="2">
        <f t="shared" si="9"/>
        <v>5668.8</v>
      </c>
    </row>
    <row r="120" spans="1:9" customFormat="1">
      <c r="A120" s="6" t="s">
        <v>37</v>
      </c>
      <c r="B120" s="6" t="s">
        <v>34</v>
      </c>
      <c r="C120" s="6">
        <v>8</v>
      </c>
      <c r="D120" s="6">
        <v>1170</v>
      </c>
      <c r="E120" s="6">
        <f t="shared" si="5"/>
        <v>9360</v>
      </c>
      <c r="F120" s="6">
        <f t="shared" si="6"/>
        <v>9360</v>
      </c>
      <c r="G120" s="2">
        <f t="shared" si="7"/>
        <v>0</v>
      </c>
      <c r="H120" s="2">
        <f t="shared" si="8"/>
        <v>9360</v>
      </c>
      <c r="I120" s="2">
        <f t="shared" si="9"/>
        <v>0</v>
      </c>
    </row>
    <row r="121" spans="1:9" customFormat="1">
      <c r="A121" s="6" t="s">
        <v>31</v>
      </c>
      <c r="B121" s="6" t="s">
        <v>27</v>
      </c>
      <c r="C121" s="6">
        <v>83</v>
      </c>
      <c r="D121" s="6">
        <v>1291</v>
      </c>
      <c r="E121" s="6">
        <f t="shared" si="5"/>
        <v>107153</v>
      </c>
      <c r="F121" s="6">
        <f t="shared" si="6"/>
        <v>107153</v>
      </c>
      <c r="G121" s="2">
        <f t="shared" si="7"/>
        <v>10715.300000000001</v>
      </c>
      <c r="H121" s="2">
        <f t="shared" si="8"/>
        <v>107153</v>
      </c>
      <c r="I121" s="2">
        <f t="shared" si="9"/>
        <v>10715.300000000001</v>
      </c>
    </row>
    <row r="122" spans="1:9" customFormat="1">
      <c r="A122" s="6" t="s">
        <v>23</v>
      </c>
      <c r="B122" s="6" t="s">
        <v>19</v>
      </c>
      <c r="C122" s="6">
        <v>56</v>
      </c>
      <c r="D122" s="6">
        <v>1059</v>
      </c>
      <c r="E122" s="6">
        <f t="shared" si="5"/>
        <v>59304</v>
      </c>
      <c r="F122" s="6">
        <f t="shared" si="6"/>
        <v>59304</v>
      </c>
      <c r="G122" s="2">
        <f t="shared" si="7"/>
        <v>5930.4000000000005</v>
      </c>
      <c r="H122" s="2">
        <f t="shared" si="8"/>
        <v>59304</v>
      </c>
      <c r="I122" s="2">
        <f t="shared" si="9"/>
        <v>5930.4000000000005</v>
      </c>
    </row>
    <row r="123" spans="1:9" customFormat="1">
      <c r="A123" s="6" t="s">
        <v>37</v>
      </c>
      <c r="B123" s="6" t="s">
        <v>18</v>
      </c>
      <c r="C123" s="6">
        <v>56</v>
      </c>
      <c r="D123" s="6">
        <v>1007</v>
      </c>
      <c r="E123" s="6">
        <f t="shared" si="5"/>
        <v>56392</v>
      </c>
      <c r="F123" s="6">
        <f t="shared" si="6"/>
        <v>56392</v>
      </c>
      <c r="G123" s="2">
        <f t="shared" si="7"/>
        <v>5639.2000000000007</v>
      </c>
      <c r="H123" s="2">
        <f t="shared" si="8"/>
        <v>56392</v>
      </c>
      <c r="I123" s="2">
        <f t="shared" si="9"/>
        <v>5639.2000000000007</v>
      </c>
    </row>
    <row r="124" spans="1:9" customFormat="1">
      <c r="A124" s="6" t="s">
        <v>36</v>
      </c>
      <c r="B124" s="6" t="s">
        <v>34</v>
      </c>
      <c r="C124" s="6">
        <v>48</v>
      </c>
      <c r="D124" s="6">
        <v>1474</v>
      </c>
      <c r="E124" s="6">
        <f t="shared" si="5"/>
        <v>70752</v>
      </c>
      <c r="F124" s="6">
        <f t="shared" si="6"/>
        <v>70752</v>
      </c>
      <c r="G124" s="2">
        <f t="shared" si="7"/>
        <v>7075.2000000000007</v>
      </c>
      <c r="H124" s="2">
        <f t="shared" si="8"/>
        <v>70752</v>
      </c>
      <c r="I124" s="2">
        <f t="shared" si="9"/>
        <v>7075.2000000000007</v>
      </c>
    </row>
    <row r="125" spans="1:9" customFormat="1">
      <c r="A125" s="6" t="s">
        <v>23</v>
      </c>
      <c r="B125" s="6" t="s">
        <v>24</v>
      </c>
      <c r="C125" s="6">
        <v>89</v>
      </c>
      <c r="D125" s="6">
        <v>1050</v>
      </c>
      <c r="E125" s="6">
        <f t="shared" si="5"/>
        <v>93450</v>
      </c>
      <c r="F125" s="6">
        <f t="shared" si="6"/>
        <v>93450</v>
      </c>
      <c r="G125" s="2">
        <f t="shared" si="7"/>
        <v>9345</v>
      </c>
      <c r="H125" s="2">
        <f t="shared" si="8"/>
        <v>93450</v>
      </c>
      <c r="I125" s="2">
        <f t="shared" si="9"/>
        <v>9345</v>
      </c>
    </row>
    <row r="126" spans="1:9" customFormat="1">
      <c r="A126" s="6" t="s">
        <v>17</v>
      </c>
      <c r="B126" s="6" t="s">
        <v>32</v>
      </c>
      <c r="C126" s="6">
        <v>99</v>
      </c>
      <c r="D126" s="6">
        <v>1433</v>
      </c>
      <c r="E126" s="6">
        <f t="shared" si="5"/>
        <v>141867</v>
      </c>
      <c r="F126" s="6">
        <f t="shared" si="6"/>
        <v>141867</v>
      </c>
      <c r="G126" s="2">
        <f t="shared" si="7"/>
        <v>14186.7</v>
      </c>
      <c r="H126" s="2">
        <f t="shared" si="8"/>
        <v>141867</v>
      </c>
      <c r="I126" s="2">
        <f t="shared" si="9"/>
        <v>14186.7</v>
      </c>
    </row>
    <row r="127" spans="1:9" customFormat="1">
      <c r="A127" s="6" t="s">
        <v>17</v>
      </c>
      <c r="B127" s="6" t="s">
        <v>32</v>
      </c>
      <c r="C127" s="6">
        <v>39</v>
      </c>
      <c r="D127" s="6">
        <v>1060</v>
      </c>
      <c r="E127" s="6">
        <f t="shared" si="5"/>
        <v>41340</v>
      </c>
      <c r="F127" s="6">
        <f t="shared" si="6"/>
        <v>41340</v>
      </c>
      <c r="G127" s="2">
        <f t="shared" si="7"/>
        <v>4134</v>
      </c>
      <c r="H127" s="2">
        <f t="shared" si="8"/>
        <v>41340</v>
      </c>
      <c r="I127" s="2">
        <f t="shared" si="9"/>
        <v>4134</v>
      </c>
    </row>
    <row r="128" spans="1:9" customFormat="1">
      <c r="A128" s="6" t="s">
        <v>37</v>
      </c>
      <c r="B128" s="6" t="s">
        <v>27</v>
      </c>
      <c r="C128" s="6">
        <v>29</v>
      </c>
      <c r="D128" s="6">
        <v>1294</v>
      </c>
      <c r="E128" s="6">
        <f t="shared" si="5"/>
        <v>37526</v>
      </c>
      <c r="F128" s="6">
        <f t="shared" si="6"/>
        <v>37526</v>
      </c>
      <c r="G128" s="2">
        <f t="shared" si="7"/>
        <v>3752.6000000000004</v>
      </c>
      <c r="H128" s="2">
        <f t="shared" si="8"/>
        <v>37526</v>
      </c>
      <c r="I128" s="2">
        <f t="shared" si="9"/>
        <v>3752.6000000000004</v>
      </c>
    </row>
    <row r="129" spans="1:9" customFormat="1">
      <c r="A129" s="6" t="s">
        <v>23</v>
      </c>
      <c r="B129" s="6" t="s">
        <v>34</v>
      </c>
      <c r="C129" s="6">
        <v>30</v>
      </c>
      <c r="D129" s="6">
        <v>1499</v>
      </c>
      <c r="E129" s="6">
        <f t="shared" si="5"/>
        <v>44970</v>
      </c>
      <c r="F129" s="6">
        <f t="shared" si="6"/>
        <v>44970</v>
      </c>
      <c r="G129" s="2">
        <f t="shared" si="7"/>
        <v>4497</v>
      </c>
      <c r="H129" s="2">
        <f t="shared" si="8"/>
        <v>44970</v>
      </c>
      <c r="I129" s="2">
        <f t="shared" si="9"/>
        <v>4497</v>
      </c>
    </row>
    <row r="130" spans="1:9" customFormat="1">
      <c r="A130" s="6" t="s">
        <v>23</v>
      </c>
      <c r="B130" s="6" t="s">
        <v>24</v>
      </c>
      <c r="C130" s="6">
        <v>70</v>
      </c>
      <c r="D130" s="6">
        <v>1132</v>
      </c>
      <c r="E130" s="6">
        <f t="shared" si="5"/>
        <v>79240</v>
      </c>
      <c r="F130" s="6">
        <f t="shared" si="6"/>
        <v>79240</v>
      </c>
      <c r="G130" s="2">
        <f t="shared" si="7"/>
        <v>7924</v>
      </c>
      <c r="H130" s="2">
        <f t="shared" si="8"/>
        <v>79240</v>
      </c>
      <c r="I130" s="2">
        <f t="shared" si="9"/>
        <v>7924</v>
      </c>
    </row>
    <row r="131" spans="1:9" customFormat="1">
      <c r="A131" s="6" t="s">
        <v>17</v>
      </c>
      <c r="B131" s="6" t="s">
        <v>21</v>
      </c>
      <c r="C131" s="6">
        <v>1</v>
      </c>
      <c r="D131" s="6">
        <v>1173</v>
      </c>
      <c r="E131" s="6">
        <f t="shared" ref="E131:E194" si="10">F131</f>
        <v>1173</v>
      </c>
      <c r="F131" s="6">
        <f t="shared" ref="F131:F194" si="11">C131*D131</f>
        <v>1173</v>
      </c>
      <c r="G131" s="2">
        <f t="shared" ref="G131:G194" si="12">IF(F131&gt;=20000,F131*10%,0)</f>
        <v>0</v>
      </c>
      <c r="H131" s="2">
        <f t="shared" ref="H131:H194" si="13">F131</f>
        <v>1173</v>
      </c>
      <c r="I131" s="2">
        <f t="shared" ref="I131:I194" si="14">IF(F131&gt;30000,F131*0.1,0)</f>
        <v>0</v>
      </c>
    </row>
    <row r="132" spans="1:9" customFormat="1">
      <c r="A132" s="6" t="s">
        <v>37</v>
      </c>
      <c r="B132" s="6" t="s">
        <v>24</v>
      </c>
      <c r="C132" s="6">
        <v>25</v>
      </c>
      <c r="D132" s="6">
        <v>1444</v>
      </c>
      <c r="E132" s="6">
        <f t="shared" si="10"/>
        <v>36100</v>
      </c>
      <c r="F132" s="6">
        <f t="shared" si="11"/>
        <v>36100</v>
      </c>
      <c r="G132" s="2">
        <f t="shared" si="12"/>
        <v>3610</v>
      </c>
      <c r="H132" s="2">
        <f t="shared" si="13"/>
        <v>36100</v>
      </c>
      <c r="I132" s="2">
        <f t="shared" si="14"/>
        <v>3610</v>
      </c>
    </row>
    <row r="133" spans="1:9" customFormat="1">
      <c r="A133" s="6" t="s">
        <v>17</v>
      </c>
      <c r="B133" s="6" t="s">
        <v>32</v>
      </c>
      <c r="C133" s="6">
        <v>38</v>
      </c>
      <c r="D133" s="6">
        <v>1073</v>
      </c>
      <c r="E133" s="6">
        <f t="shared" si="10"/>
        <v>40774</v>
      </c>
      <c r="F133" s="6">
        <f t="shared" si="11"/>
        <v>40774</v>
      </c>
      <c r="G133" s="2">
        <f t="shared" si="12"/>
        <v>4077.4</v>
      </c>
      <c r="H133" s="2">
        <f t="shared" si="13"/>
        <v>40774</v>
      </c>
      <c r="I133" s="2">
        <f t="shared" si="14"/>
        <v>4077.4</v>
      </c>
    </row>
    <row r="134" spans="1:9" customFormat="1">
      <c r="A134" s="6" t="s">
        <v>31</v>
      </c>
      <c r="B134" s="6" t="s">
        <v>34</v>
      </c>
      <c r="C134" s="6">
        <v>47</v>
      </c>
      <c r="D134" s="6">
        <v>1407</v>
      </c>
      <c r="E134" s="6">
        <f t="shared" si="10"/>
        <v>66129</v>
      </c>
      <c r="F134" s="6">
        <f t="shared" si="11"/>
        <v>66129</v>
      </c>
      <c r="G134" s="2">
        <f t="shared" si="12"/>
        <v>6612.9000000000005</v>
      </c>
      <c r="H134" s="2">
        <f t="shared" si="13"/>
        <v>66129</v>
      </c>
      <c r="I134" s="2">
        <f t="shared" si="14"/>
        <v>6612.9000000000005</v>
      </c>
    </row>
    <row r="135" spans="1:9" customFormat="1">
      <c r="A135" s="6" t="s">
        <v>26</v>
      </c>
      <c r="B135" s="6" t="s">
        <v>24</v>
      </c>
      <c r="C135" s="6">
        <v>80</v>
      </c>
      <c r="D135" s="6">
        <v>1324</v>
      </c>
      <c r="E135" s="6">
        <f t="shared" si="10"/>
        <v>105920</v>
      </c>
      <c r="F135" s="6">
        <f t="shared" si="11"/>
        <v>105920</v>
      </c>
      <c r="G135" s="2">
        <f t="shared" si="12"/>
        <v>10592</v>
      </c>
      <c r="H135" s="2">
        <f t="shared" si="13"/>
        <v>105920</v>
      </c>
      <c r="I135" s="2">
        <f t="shared" si="14"/>
        <v>10592</v>
      </c>
    </row>
    <row r="136" spans="1:9" customFormat="1">
      <c r="A136" s="6" t="s">
        <v>26</v>
      </c>
      <c r="B136" s="6" t="s">
        <v>24</v>
      </c>
      <c r="C136" s="6">
        <v>95</v>
      </c>
      <c r="D136" s="6">
        <v>1152</v>
      </c>
      <c r="E136" s="6">
        <f t="shared" si="10"/>
        <v>109440</v>
      </c>
      <c r="F136" s="6">
        <f t="shared" si="11"/>
        <v>109440</v>
      </c>
      <c r="G136" s="2">
        <f t="shared" si="12"/>
        <v>10944</v>
      </c>
      <c r="H136" s="2">
        <f t="shared" si="13"/>
        <v>109440</v>
      </c>
      <c r="I136" s="2">
        <f t="shared" si="14"/>
        <v>10944</v>
      </c>
    </row>
    <row r="137" spans="1:9" customFormat="1">
      <c r="A137" s="6" t="s">
        <v>36</v>
      </c>
      <c r="B137" s="6" t="s">
        <v>18</v>
      </c>
      <c r="C137" s="6">
        <v>75</v>
      </c>
      <c r="D137" s="6">
        <v>1383</v>
      </c>
      <c r="E137" s="6">
        <f t="shared" si="10"/>
        <v>103725</v>
      </c>
      <c r="F137" s="6">
        <f t="shared" si="11"/>
        <v>103725</v>
      </c>
      <c r="G137" s="2">
        <f t="shared" si="12"/>
        <v>10372.5</v>
      </c>
      <c r="H137" s="2">
        <f t="shared" si="13"/>
        <v>103725</v>
      </c>
      <c r="I137" s="2">
        <f t="shared" si="14"/>
        <v>10372.5</v>
      </c>
    </row>
    <row r="138" spans="1:9" customFormat="1">
      <c r="A138" s="6" t="s">
        <v>26</v>
      </c>
      <c r="B138" s="6" t="s">
        <v>21</v>
      </c>
      <c r="C138" s="6">
        <v>70</v>
      </c>
      <c r="D138" s="6">
        <v>1128</v>
      </c>
      <c r="E138" s="6">
        <f t="shared" si="10"/>
        <v>78960</v>
      </c>
      <c r="F138" s="6">
        <f t="shared" si="11"/>
        <v>78960</v>
      </c>
      <c r="G138" s="2">
        <f t="shared" si="12"/>
        <v>7896</v>
      </c>
      <c r="H138" s="2">
        <f t="shared" si="13"/>
        <v>78960</v>
      </c>
      <c r="I138" s="2">
        <f t="shared" si="14"/>
        <v>7896</v>
      </c>
    </row>
    <row r="139" spans="1:9" customFormat="1">
      <c r="A139" s="6" t="s">
        <v>31</v>
      </c>
      <c r="B139" s="6" t="s">
        <v>24</v>
      </c>
      <c r="C139" s="6">
        <v>59</v>
      </c>
      <c r="D139" s="6">
        <v>1154</v>
      </c>
      <c r="E139" s="6">
        <f t="shared" si="10"/>
        <v>68086</v>
      </c>
      <c r="F139" s="6">
        <f t="shared" si="11"/>
        <v>68086</v>
      </c>
      <c r="G139" s="2">
        <f t="shared" si="12"/>
        <v>6808.6</v>
      </c>
      <c r="H139" s="2">
        <f t="shared" si="13"/>
        <v>68086</v>
      </c>
      <c r="I139" s="2">
        <f t="shared" si="14"/>
        <v>6808.6</v>
      </c>
    </row>
    <row r="140" spans="1:9" customFormat="1">
      <c r="A140" s="6" t="s">
        <v>36</v>
      </c>
      <c r="B140" s="6" t="s">
        <v>27</v>
      </c>
      <c r="C140" s="6">
        <v>57</v>
      </c>
      <c r="D140" s="6">
        <v>1135</v>
      </c>
      <c r="E140" s="6">
        <f t="shared" si="10"/>
        <v>64695</v>
      </c>
      <c r="F140" s="6">
        <f t="shared" si="11"/>
        <v>64695</v>
      </c>
      <c r="G140" s="2">
        <f t="shared" si="12"/>
        <v>6469.5</v>
      </c>
      <c r="H140" s="2">
        <f t="shared" si="13"/>
        <v>64695</v>
      </c>
      <c r="I140" s="2">
        <f t="shared" si="14"/>
        <v>6469.5</v>
      </c>
    </row>
    <row r="141" spans="1:9" customFormat="1">
      <c r="A141" s="6" t="s">
        <v>37</v>
      </c>
      <c r="B141" s="6" t="s">
        <v>32</v>
      </c>
      <c r="C141" s="6">
        <v>6</v>
      </c>
      <c r="D141" s="6">
        <v>1370</v>
      </c>
      <c r="E141" s="6">
        <f t="shared" si="10"/>
        <v>8220</v>
      </c>
      <c r="F141" s="6">
        <f t="shared" si="11"/>
        <v>8220</v>
      </c>
      <c r="G141" s="2">
        <f t="shared" si="12"/>
        <v>0</v>
      </c>
      <c r="H141" s="2">
        <f t="shared" si="13"/>
        <v>8220</v>
      </c>
      <c r="I141" s="2">
        <f t="shared" si="14"/>
        <v>0</v>
      </c>
    </row>
    <row r="142" spans="1:9" customFormat="1">
      <c r="A142" s="6" t="s">
        <v>37</v>
      </c>
      <c r="B142" s="6" t="s">
        <v>34</v>
      </c>
      <c r="C142" s="6">
        <v>65</v>
      </c>
      <c r="D142" s="6">
        <v>1045</v>
      </c>
      <c r="E142" s="6">
        <f t="shared" si="10"/>
        <v>67925</v>
      </c>
      <c r="F142" s="6">
        <f t="shared" si="11"/>
        <v>67925</v>
      </c>
      <c r="G142" s="2">
        <f t="shared" si="12"/>
        <v>6792.5</v>
      </c>
      <c r="H142" s="2">
        <f t="shared" si="13"/>
        <v>67925</v>
      </c>
      <c r="I142" s="2">
        <f t="shared" si="14"/>
        <v>6792.5</v>
      </c>
    </row>
    <row r="143" spans="1:9" customFormat="1">
      <c r="A143" s="6" t="s">
        <v>36</v>
      </c>
      <c r="B143" s="6" t="s">
        <v>32</v>
      </c>
      <c r="C143" s="6">
        <v>81</v>
      </c>
      <c r="D143" s="6">
        <v>1350</v>
      </c>
      <c r="E143" s="6">
        <f t="shared" si="10"/>
        <v>109350</v>
      </c>
      <c r="F143" s="6">
        <f t="shared" si="11"/>
        <v>109350</v>
      </c>
      <c r="G143" s="2">
        <f t="shared" si="12"/>
        <v>10935</v>
      </c>
      <c r="H143" s="2">
        <f t="shared" si="13"/>
        <v>109350</v>
      </c>
      <c r="I143" s="2">
        <f t="shared" si="14"/>
        <v>10935</v>
      </c>
    </row>
    <row r="144" spans="1:9" customFormat="1">
      <c r="A144" s="6" t="s">
        <v>23</v>
      </c>
      <c r="B144" s="6" t="s">
        <v>18</v>
      </c>
      <c r="C144" s="6">
        <v>40</v>
      </c>
      <c r="D144" s="6">
        <v>1322</v>
      </c>
      <c r="E144" s="6">
        <f t="shared" si="10"/>
        <v>52880</v>
      </c>
      <c r="F144" s="6">
        <f t="shared" si="11"/>
        <v>52880</v>
      </c>
      <c r="G144" s="2">
        <f t="shared" si="12"/>
        <v>5288</v>
      </c>
      <c r="H144" s="2">
        <f t="shared" si="13"/>
        <v>52880</v>
      </c>
      <c r="I144" s="2">
        <f t="shared" si="14"/>
        <v>5288</v>
      </c>
    </row>
    <row r="145" spans="1:9" customFormat="1">
      <c r="A145" s="6" t="s">
        <v>23</v>
      </c>
      <c r="B145" s="6" t="s">
        <v>27</v>
      </c>
      <c r="C145" s="6">
        <v>63</v>
      </c>
      <c r="D145" s="6">
        <v>1272</v>
      </c>
      <c r="E145" s="6">
        <f t="shared" si="10"/>
        <v>80136</v>
      </c>
      <c r="F145" s="6">
        <f t="shared" si="11"/>
        <v>80136</v>
      </c>
      <c r="G145" s="2">
        <f t="shared" si="12"/>
        <v>8013.6</v>
      </c>
      <c r="H145" s="2">
        <f t="shared" si="13"/>
        <v>80136</v>
      </c>
      <c r="I145" s="2">
        <f t="shared" si="14"/>
        <v>8013.6</v>
      </c>
    </row>
    <row r="146" spans="1:9" customFormat="1">
      <c r="A146" s="6" t="s">
        <v>37</v>
      </c>
      <c r="B146" s="6" t="s">
        <v>18</v>
      </c>
      <c r="C146" s="6">
        <v>73</v>
      </c>
      <c r="D146" s="6">
        <v>1185</v>
      </c>
      <c r="E146" s="6">
        <f t="shared" si="10"/>
        <v>86505</v>
      </c>
      <c r="F146" s="6">
        <f t="shared" si="11"/>
        <v>86505</v>
      </c>
      <c r="G146" s="2">
        <f t="shared" si="12"/>
        <v>8650.5</v>
      </c>
      <c r="H146" s="2">
        <f t="shared" si="13"/>
        <v>86505</v>
      </c>
      <c r="I146" s="2">
        <f t="shared" si="14"/>
        <v>8650.5</v>
      </c>
    </row>
    <row r="147" spans="1:9" customFormat="1">
      <c r="A147" s="6" t="s">
        <v>26</v>
      </c>
      <c r="B147" s="6" t="s">
        <v>19</v>
      </c>
      <c r="C147" s="6">
        <v>39</v>
      </c>
      <c r="D147" s="6">
        <v>1346</v>
      </c>
      <c r="E147" s="6">
        <f t="shared" si="10"/>
        <v>52494</v>
      </c>
      <c r="F147" s="6">
        <f t="shared" si="11"/>
        <v>52494</v>
      </c>
      <c r="G147" s="2">
        <f t="shared" si="12"/>
        <v>5249.4000000000005</v>
      </c>
      <c r="H147" s="2">
        <f t="shared" si="13"/>
        <v>52494</v>
      </c>
      <c r="I147" s="2">
        <f t="shared" si="14"/>
        <v>5249.4000000000005</v>
      </c>
    </row>
    <row r="148" spans="1:9" customFormat="1">
      <c r="A148" s="6" t="s">
        <v>31</v>
      </c>
      <c r="B148" s="6" t="s">
        <v>27</v>
      </c>
      <c r="C148" s="6">
        <v>87</v>
      </c>
      <c r="D148" s="6">
        <v>1121</v>
      </c>
      <c r="E148" s="6">
        <f t="shared" si="10"/>
        <v>97527</v>
      </c>
      <c r="F148" s="6">
        <f t="shared" si="11"/>
        <v>97527</v>
      </c>
      <c r="G148" s="2">
        <f t="shared" si="12"/>
        <v>9752.7000000000007</v>
      </c>
      <c r="H148" s="2">
        <f t="shared" si="13"/>
        <v>97527</v>
      </c>
      <c r="I148" s="2">
        <f t="shared" si="14"/>
        <v>9752.7000000000007</v>
      </c>
    </row>
    <row r="149" spans="1:9" customFormat="1">
      <c r="A149" s="6" t="s">
        <v>36</v>
      </c>
      <c r="B149" s="6" t="s">
        <v>24</v>
      </c>
      <c r="C149" s="6">
        <v>7</v>
      </c>
      <c r="D149" s="6">
        <v>1428</v>
      </c>
      <c r="E149" s="6">
        <f t="shared" si="10"/>
        <v>9996</v>
      </c>
      <c r="F149" s="6">
        <f t="shared" si="11"/>
        <v>9996</v>
      </c>
      <c r="G149" s="2">
        <f t="shared" si="12"/>
        <v>0</v>
      </c>
      <c r="H149" s="2">
        <f t="shared" si="13"/>
        <v>9996</v>
      </c>
      <c r="I149" s="2">
        <f t="shared" si="14"/>
        <v>0</v>
      </c>
    </row>
    <row r="150" spans="1:9" customFormat="1">
      <c r="A150" s="6" t="s">
        <v>36</v>
      </c>
      <c r="B150" s="6" t="s">
        <v>19</v>
      </c>
      <c r="C150" s="6">
        <v>19</v>
      </c>
      <c r="D150" s="6">
        <v>1192</v>
      </c>
      <c r="E150" s="6">
        <f t="shared" si="10"/>
        <v>22648</v>
      </c>
      <c r="F150" s="6">
        <f t="shared" si="11"/>
        <v>22648</v>
      </c>
      <c r="G150" s="2">
        <f t="shared" si="12"/>
        <v>2264.8000000000002</v>
      </c>
      <c r="H150" s="2">
        <f t="shared" si="13"/>
        <v>22648</v>
      </c>
      <c r="I150" s="2">
        <f t="shared" si="14"/>
        <v>0</v>
      </c>
    </row>
    <row r="151" spans="1:9" customFormat="1">
      <c r="A151" s="6" t="s">
        <v>26</v>
      </c>
      <c r="B151" s="6" t="s">
        <v>27</v>
      </c>
      <c r="C151" s="6">
        <v>100</v>
      </c>
      <c r="D151" s="6">
        <v>1320</v>
      </c>
      <c r="E151" s="6">
        <f t="shared" si="10"/>
        <v>132000</v>
      </c>
      <c r="F151" s="6">
        <f t="shared" si="11"/>
        <v>132000</v>
      </c>
      <c r="G151" s="2">
        <f t="shared" si="12"/>
        <v>13200</v>
      </c>
      <c r="H151" s="2">
        <f t="shared" si="13"/>
        <v>132000</v>
      </c>
      <c r="I151" s="2">
        <f t="shared" si="14"/>
        <v>13200</v>
      </c>
    </row>
    <row r="152" spans="1:9" customFormat="1">
      <c r="A152" s="6" t="s">
        <v>17</v>
      </c>
      <c r="B152" s="6" t="s">
        <v>32</v>
      </c>
      <c r="C152" s="6">
        <v>38</v>
      </c>
      <c r="D152" s="6">
        <v>1191</v>
      </c>
      <c r="E152" s="6">
        <f t="shared" si="10"/>
        <v>45258</v>
      </c>
      <c r="F152" s="6">
        <f t="shared" si="11"/>
        <v>45258</v>
      </c>
      <c r="G152" s="2">
        <f t="shared" si="12"/>
        <v>4525.8</v>
      </c>
      <c r="H152" s="2">
        <f t="shared" si="13"/>
        <v>45258</v>
      </c>
      <c r="I152" s="2">
        <f t="shared" si="14"/>
        <v>4525.8</v>
      </c>
    </row>
    <row r="153" spans="1:9" customFormat="1">
      <c r="A153" s="6" t="s">
        <v>26</v>
      </c>
      <c r="B153" s="6" t="s">
        <v>32</v>
      </c>
      <c r="C153" s="6">
        <v>61</v>
      </c>
      <c r="D153" s="6">
        <v>1468</v>
      </c>
      <c r="E153" s="6">
        <f t="shared" si="10"/>
        <v>89548</v>
      </c>
      <c r="F153" s="6">
        <f t="shared" si="11"/>
        <v>89548</v>
      </c>
      <c r="G153" s="2">
        <f t="shared" si="12"/>
        <v>8954.8000000000011</v>
      </c>
      <c r="H153" s="2">
        <f t="shared" si="13"/>
        <v>89548</v>
      </c>
      <c r="I153" s="2">
        <f t="shared" si="14"/>
        <v>8954.8000000000011</v>
      </c>
    </row>
    <row r="154" spans="1:9" customFormat="1">
      <c r="A154" s="6" t="s">
        <v>23</v>
      </c>
      <c r="B154" s="6" t="s">
        <v>27</v>
      </c>
      <c r="C154" s="6">
        <v>64</v>
      </c>
      <c r="D154" s="6">
        <v>1159</v>
      </c>
      <c r="E154" s="6">
        <f t="shared" si="10"/>
        <v>74176</v>
      </c>
      <c r="F154" s="6">
        <f t="shared" si="11"/>
        <v>74176</v>
      </c>
      <c r="G154" s="2">
        <f t="shared" si="12"/>
        <v>7417.6</v>
      </c>
      <c r="H154" s="2">
        <f t="shared" si="13"/>
        <v>74176</v>
      </c>
      <c r="I154" s="2">
        <f t="shared" si="14"/>
        <v>7417.6</v>
      </c>
    </row>
    <row r="155" spans="1:9" customFormat="1">
      <c r="A155" s="6" t="s">
        <v>37</v>
      </c>
      <c r="B155" s="6" t="s">
        <v>34</v>
      </c>
      <c r="C155" s="6">
        <v>15</v>
      </c>
      <c r="D155" s="6">
        <v>1297</v>
      </c>
      <c r="E155" s="6">
        <f t="shared" si="10"/>
        <v>19455</v>
      </c>
      <c r="F155" s="6">
        <f t="shared" si="11"/>
        <v>19455</v>
      </c>
      <c r="G155" s="2">
        <f t="shared" si="12"/>
        <v>0</v>
      </c>
      <c r="H155" s="2">
        <f t="shared" si="13"/>
        <v>19455</v>
      </c>
      <c r="I155" s="2">
        <f t="shared" si="14"/>
        <v>0</v>
      </c>
    </row>
    <row r="156" spans="1:9" customFormat="1">
      <c r="A156" s="6" t="s">
        <v>23</v>
      </c>
      <c r="B156" s="6" t="s">
        <v>32</v>
      </c>
      <c r="C156" s="6">
        <v>97</v>
      </c>
      <c r="D156" s="6">
        <v>1490</v>
      </c>
      <c r="E156" s="6">
        <f t="shared" si="10"/>
        <v>144530</v>
      </c>
      <c r="F156" s="6">
        <f t="shared" si="11"/>
        <v>144530</v>
      </c>
      <c r="G156" s="2">
        <f t="shared" si="12"/>
        <v>14453</v>
      </c>
      <c r="H156" s="2">
        <f t="shared" si="13"/>
        <v>144530</v>
      </c>
      <c r="I156" s="2">
        <f t="shared" si="14"/>
        <v>14453</v>
      </c>
    </row>
    <row r="157" spans="1:9" customFormat="1">
      <c r="A157" s="6" t="s">
        <v>31</v>
      </c>
      <c r="B157" s="6" t="s">
        <v>32</v>
      </c>
      <c r="C157" s="6">
        <v>26</v>
      </c>
      <c r="D157" s="6">
        <v>1371</v>
      </c>
      <c r="E157" s="6">
        <f t="shared" si="10"/>
        <v>35646</v>
      </c>
      <c r="F157" s="6">
        <f t="shared" si="11"/>
        <v>35646</v>
      </c>
      <c r="G157" s="2">
        <f t="shared" si="12"/>
        <v>3564.6000000000004</v>
      </c>
      <c r="H157" s="2">
        <f t="shared" si="13"/>
        <v>35646</v>
      </c>
      <c r="I157" s="2">
        <f t="shared" si="14"/>
        <v>3564.6000000000004</v>
      </c>
    </row>
    <row r="158" spans="1:9" customFormat="1">
      <c r="A158" s="6" t="s">
        <v>26</v>
      </c>
      <c r="B158" s="6" t="s">
        <v>24</v>
      </c>
      <c r="C158" s="6">
        <v>70</v>
      </c>
      <c r="D158" s="6">
        <v>1050</v>
      </c>
      <c r="E158" s="6">
        <f t="shared" si="10"/>
        <v>73500</v>
      </c>
      <c r="F158" s="6">
        <f t="shared" si="11"/>
        <v>73500</v>
      </c>
      <c r="G158" s="2">
        <f t="shared" si="12"/>
        <v>7350</v>
      </c>
      <c r="H158" s="2">
        <f t="shared" si="13"/>
        <v>73500</v>
      </c>
      <c r="I158" s="2">
        <f t="shared" si="14"/>
        <v>7350</v>
      </c>
    </row>
    <row r="159" spans="1:9" customFormat="1">
      <c r="A159" s="6" t="s">
        <v>31</v>
      </c>
      <c r="B159" s="6" t="s">
        <v>34</v>
      </c>
      <c r="C159" s="6">
        <v>42</v>
      </c>
      <c r="D159" s="6">
        <v>1205</v>
      </c>
      <c r="E159" s="6">
        <f t="shared" si="10"/>
        <v>50610</v>
      </c>
      <c r="F159" s="6">
        <f t="shared" si="11"/>
        <v>50610</v>
      </c>
      <c r="G159" s="2">
        <f t="shared" si="12"/>
        <v>5061</v>
      </c>
      <c r="H159" s="2">
        <f t="shared" si="13"/>
        <v>50610</v>
      </c>
      <c r="I159" s="2">
        <f t="shared" si="14"/>
        <v>5061</v>
      </c>
    </row>
    <row r="160" spans="1:9" customFormat="1">
      <c r="A160" s="6" t="s">
        <v>23</v>
      </c>
      <c r="B160" s="6" t="s">
        <v>24</v>
      </c>
      <c r="C160" s="6">
        <v>80</v>
      </c>
      <c r="D160" s="6">
        <v>1251</v>
      </c>
      <c r="E160" s="6">
        <f t="shared" si="10"/>
        <v>100080</v>
      </c>
      <c r="F160" s="6">
        <f t="shared" si="11"/>
        <v>100080</v>
      </c>
      <c r="G160" s="2">
        <f t="shared" si="12"/>
        <v>10008</v>
      </c>
      <c r="H160" s="2">
        <f t="shared" si="13"/>
        <v>100080</v>
      </c>
      <c r="I160" s="2">
        <f t="shared" si="14"/>
        <v>10008</v>
      </c>
    </row>
    <row r="161" spans="1:9" customFormat="1">
      <c r="A161" s="6" t="s">
        <v>31</v>
      </c>
      <c r="B161" s="6" t="s">
        <v>19</v>
      </c>
      <c r="C161" s="6">
        <v>2</v>
      </c>
      <c r="D161" s="6">
        <v>1373</v>
      </c>
      <c r="E161" s="6">
        <f t="shared" si="10"/>
        <v>2746</v>
      </c>
      <c r="F161" s="6">
        <f t="shared" si="11"/>
        <v>2746</v>
      </c>
      <c r="G161" s="2">
        <f t="shared" si="12"/>
        <v>0</v>
      </c>
      <c r="H161" s="2">
        <f t="shared" si="13"/>
        <v>2746</v>
      </c>
      <c r="I161" s="2">
        <f t="shared" si="14"/>
        <v>0</v>
      </c>
    </row>
    <row r="162" spans="1:9" customFormat="1">
      <c r="A162" s="6" t="s">
        <v>36</v>
      </c>
      <c r="B162" s="6" t="s">
        <v>18</v>
      </c>
      <c r="C162" s="6">
        <v>80</v>
      </c>
      <c r="D162" s="6">
        <v>1445</v>
      </c>
      <c r="E162" s="6">
        <f t="shared" si="10"/>
        <v>115600</v>
      </c>
      <c r="F162" s="6">
        <f t="shared" si="11"/>
        <v>115600</v>
      </c>
      <c r="G162" s="2">
        <f t="shared" si="12"/>
        <v>11560</v>
      </c>
      <c r="H162" s="2">
        <f t="shared" si="13"/>
        <v>115600</v>
      </c>
      <c r="I162" s="2">
        <f t="shared" si="14"/>
        <v>11560</v>
      </c>
    </row>
    <row r="163" spans="1:9" customFormat="1">
      <c r="A163" s="6" t="s">
        <v>37</v>
      </c>
      <c r="B163" s="6" t="s">
        <v>27</v>
      </c>
      <c r="C163" s="6">
        <v>73</v>
      </c>
      <c r="D163" s="6">
        <v>1237</v>
      </c>
      <c r="E163" s="6">
        <f t="shared" si="10"/>
        <v>90301</v>
      </c>
      <c r="F163" s="6">
        <f t="shared" si="11"/>
        <v>90301</v>
      </c>
      <c r="G163" s="2">
        <f t="shared" si="12"/>
        <v>9030.1</v>
      </c>
      <c r="H163" s="2">
        <f t="shared" si="13"/>
        <v>90301</v>
      </c>
      <c r="I163" s="2">
        <f t="shared" si="14"/>
        <v>9030.1</v>
      </c>
    </row>
    <row r="164" spans="1:9" customFormat="1">
      <c r="A164" s="6" t="s">
        <v>26</v>
      </c>
      <c r="B164" s="6" t="s">
        <v>18</v>
      </c>
      <c r="C164" s="6">
        <v>22</v>
      </c>
      <c r="D164" s="6">
        <v>1369</v>
      </c>
      <c r="E164" s="6">
        <f t="shared" si="10"/>
        <v>30118</v>
      </c>
      <c r="F164" s="6">
        <f t="shared" si="11"/>
        <v>30118</v>
      </c>
      <c r="G164" s="2">
        <f t="shared" si="12"/>
        <v>3011.8</v>
      </c>
      <c r="H164" s="2">
        <f t="shared" si="13"/>
        <v>30118</v>
      </c>
      <c r="I164" s="2">
        <f t="shared" si="14"/>
        <v>3011.8</v>
      </c>
    </row>
    <row r="165" spans="1:9" customFormat="1">
      <c r="A165" s="6" t="s">
        <v>23</v>
      </c>
      <c r="B165" s="6" t="s">
        <v>19</v>
      </c>
      <c r="C165" s="6">
        <v>52</v>
      </c>
      <c r="D165" s="6">
        <v>1366</v>
      </c>
      <c r="E165" s="6">
        <f t="shared" si="10"/>
        <v>71032</v>
      </c>
      <c r="F165" s="6">
        <f t="shared" si="11"/>
        <v>71032</v>
      </c>
      <c r="G165" s="2">
        <f t="shared" si="12"/>
        <v>7103.2000000000007</v>
      </c>
      <c r="H165" s="2">
        <f t="shared" si="13"/>
        <v>71032</v>
      </c>
      <c r="I165" s="2">
        <f t="shared" si="14"/>
        <v>7103.2000000000007</v>
      </c>
    </row>
    <row r="166" spans="1:9" customFormat="1">
      <c r="A166" s="6" t="s">
        <v>17</v>
      </c>
      <c r="B166" s="6" t="s">
        <v>32</v>
      </c>
      <c r="C166" s="6">
        <v>83</v>
      </c>
      <c r="D166" s="6">
        <v>1372</v>
      </c>
      <c r="E166" s="6">
        <f t="shared" si="10"/>
        <v>113876</v>
      </c>
      <c r="F166" s="6">
        <f t="shared" si="11"/>
        <v>113876</v>
      </c>
      <c r="G166" s="2">
        <f t="shared" si="12"/>
        <v>11387.6</v>
      </c>
      <c r="H166" s="2">
        <f t="shared" si="13"/>
        <v>113876</v>
      </c>
      <c r="I166" s="2">
        <f t="shared" si="14"/>
        <v>11387.6</v>
      </c>
    </row>
    <row r="167" spans="1:9" customFormat="1">
      <c r="A167" s="6" t="s">
        <v>23</v>
      </c>
      <c r="B167" s="6" t="s">
        <v>21</v>
      </c>
      <c r="C167" s="6">
        <v>17</v>
      </c>
      <c r="D167" s="6">
        <v>1312</v>
      </c>
      <c r="E167" s="6">
        <f t="shared" si="10"/>
        <v>22304</v>
      </c>
      <c r="F167" s="6">
        <f t="shared" si="11"/>
        <v>22304</v>
      </c>
      <c r="G167" s="2">
        <f t="shared" si="12"/>
        <v>2230.4</v>
      </c>
      <c r="H167" s="2">
        <f t="shared" si="13"/>
        <v>22304</v>
      </c>
      <c r="I167" s="2">
        <f t="shared" si="14"/>
        <v>0</v>
      </c>
    </row>
    <row r="168" spans="1:9" customFormat="1">
      <c r="A168" s="6" t="s">
        <v>17</v>
      </c>
      <c r="B168" s="6" t="s">
        <v>19</v>
      </c>
      <c r="C168" s="6">
        <v>41</v>
      </c>
      <c r="D168" s="6">
        <v>1192</v>
      </c>
      <c r="E168" s="6">
        <f t="shared" si="10"/>
        <v>48872</v>
      </c>
      <c r="F168" s="6">
        <f t="shared" si="11"/>
        <v>48872</v>
      </c>
      <c r="G168" s="2">
        <f t="shared" si="12"/>
        <v>4887.2</v>
      </c>
      <c r="H168" s="2">
        <f t="shared" si="13"/>
        <v>48872</v>
      </c>
      <c r="I168" s="2">
        <f t="shared" si="14"/>
        <v>4887.2</v>
      </c>
    </row>
    <row r="169" spans="1:9" customFormat="1">
      <c r="A169" s="6" t="s">
        <v>36</v>
      </c>
      <c r="B169" s="6" t="s">
        <v>21</v>
      </c>
      <c r="C169" s="6">
        <v>98</v>
      </c>
      <c r="D169" s="6">
        <v>1496</v>
      </c>
      <c r="E169" s="6">
        <f t="shared" si="10"/>
        <v>146608</v>
      </c>
      <c r="F169" s="6">
        <f t="shared" si="11"/>
        <v>146608</v>
      </c>
      <c r="G169" s="2">
        <f t="shared" si="12"/>
        <v>14660.800000000001</v>
      </c>
      <c r="H169" s="2">
        <f t="shared" si="13"/>
        <v>146608</v>
      </c>
      <c r="I169" s="2">
        <f t="shared" si="14"/>
        <v>14660.800000000001</v>
      </c>
    </row>
    <row r="170" spans="1:9" customFormat="1">
      <c r="A170" s="6" t="s">
        <v>37</v>
      </c>
      <c r="B170" s="6" t="s">
        <v>19</v>
      </c>
      <c r="C170" s="6">
        <v>7</v>
      </c>
      <c r="D170" s="6">
        <v>1055</v>
      </c>
      <c r="E170" s="6">
        <f t="shared" si="10"/>
        <v>7385</v>
      </c>
      <c r="F170" s="6">
        <f t="shared" si="11"/>
        <v>7385</v>
      </c>
      <c r="G170" s="2">
        <f t="shared" si="12"/>
        <v>0</v>
      </c>
      <c r="H170" s="2">
        <f t="shared" si="13"/>
        <v>7385</v>
      </c>
      <c r="I170" s="2">
        <f t="shared" si="14"/>
        <v>0</v>
      </c>
    </row>
    <row r="171" spans="1:9" customFormat="1">
      <c r="A171" s="6" t="s">
        <v>37</v>
      </c>
      <c r="B171" s="6" t="s">
        <v>24</v>
      </c>
      <c r="C171" s="6">
        <v>25</v>
      </c>
      <c r="D171" s="6">
        <v>1038</v>
      </c>
      <c r="E171" s="6">
        <f t="shared" si="10"/>
        <v>25950</v>
      </c>
      <c r="F171" s="6">
        <f t="shared" si="11"/>
        <v>25950</v>
      </c>
      <c r="G171" s="2">
        <f t="shared" si="12"/>
        <v>2595</v>
      </c>
      <c r="H171" s="2">
        <f t="shared" si="13"/>
        <v>25950</v>
      </c>
      <c r="I171" s="2">
        <f t="shared" si="14"/>
        <v>0</v>
      </c>
    </row>
    <row r="172" spans="1:9" customFormat="1">
      <c r="A172" s="6" t="s">
        <v>36</v>
      </c>
      <c r="B172" s="6" t="s">
        <v>24</v>
      </c>
      <c r="C172" s="6">
        <v>55</v>
      </c>
      <c r="D172" s="6">
        <v>1433</v>
      </c>
      <c r="E172" s="6">
        <f t="shared" si="10"/>
        <v>78815</v>
      </c>
      <c r="F172" s="6">
        <f t="shared" si="11"/>
        <v>78815</v>
      </c>
      <c r="G172" s="2">
        <f t="shared" si="12"/>
        <v>7881.5</v>
      </c>
      <c r="H172" s="2">
        <f t="shared" si="13"/>
        <v>78815</v>
      </c>
      <c r="I172" s="2">
        <f t="shared" si="14"/>
        <v>7881.5</v>
      </c>
    </row>
    <row r="173" spans="1:9" customFormat="1">
      <c r="A173" s="6" t="s">
        <v>31</v>
      </c>
      <c r="B173" s="6" t="s">
        <v>21</v>
      </c>
      <c r="C173" s="6">
        <v>92</v>
      </c>
      <c r="D173" s="6">
        <v>1212</v>
      </c>
      <c r="E173" s="6">
        <f t="shared" si="10"/>
        <v>111504</v>
      </c>
      <c r="F173" s="6">
        <f t="shared" si="11"/>
        <v>111504</v>
      </c>
      <c r="G173" s="2">
        <f t="shared" si="12"/>
        <v>11150.400000000001</v>
      </c>
      <c r="H173" s="2">
        <f t="shared" si="13"/>
        <v>111504</v>
      </c>
      <c r="I173" s="2">
        <f t="shared" si="14"/>
        <v>11150.400000000001</v>
      </c>
    </row>
    <row r="174" spans="1:9" customFormat="1">
      <c r="A174" s="6" t="s">
        <v>17</v>
      </c>
      <c r="B174" s="6" t="s">
        <v>27</v>
      </c>
      <c r="C174" s="6">
        <v>44</v>
      </c>
      <c r="D174" s="6">
        <v>1311</v>
      </c>
      <c r="E174" s="6">
        <f t="shared" si="10"/>
        <v>57684</v>
      </c>
      <c r="F174" s="6">
        <f t="shared" si="11"/>
        <v>57684</v>
      </c>
      <c r="G174" s="2">
        <f t="shared" si="12"/>
        <v>5768.4000000000005</v>
      </c>
      <c r="H174" s="2">
        <f t="shared" si="13"/>
        <v>57684</v>
      </c>
      <c r="I174" s="2">
        <f t="shared" si="14"/>
        <v>5768.4000000000005</v>
      </c>
    </row>
    <row r="175" spans="1:9" customFormat="1">
      <c r="A175" s="6" t="s">
        <v>36</v>
      </c>
      <c r="B175" s="6" t="s">
        <v>18</v>
      </c>
      <c r="C175" s="6">
        <v>11</v>
      </c>
      <c r="D175" s="6">
        <v>1362</v>
      </c>
      <c r="E175" s="6">
        <f t="shared" si="10"/>
        <v>14982</v>
      </c>
      <c r="F175" s="6">
        <f t="shared" si="11"/>
        <v>14982</v>
      </c>
      <c r="G175" s="2">
        <f t="shared" si="12"/>
        <v>0</v>
      </c>
      <c r="H175" s="2">
        <f t="shared" si="13"/>
        <v>14982</v>
      </c>
      <c r="I175" s="2">
        <f t="shared" si="14"/>
        <v>0</v>
      </c>
    </row>
    <row r="176" spans="1:9" customFormat="1">
      <c r="A176" s="6" t="s">
        <v>31</v>
      </c>
      <c r="B176" s="6" t="s">
        <v>19</v>
      </c>
      <c r="C176" s="6">
        <v>91</v>
      </c>
      <c r="D176" s="6">
        <v>1324</v>
      </c>
      <c r="E176" s="6">
        <f t="shared" si="10"/>
        <v>120484</v>
      </c>
      <c r="F176" s="6">
        <f t="shared" si="11"/>
        <v>120484</v>
      </c>
      <c r="G176" s="2">
        <f t="shared" si="12"/>
        <v>12048.400000000001</v>
      </c>
      <c r="H176" s="2">
        <f t="shared" si="13"/>
        <v>120484</v>
      </c>
      <c r="I176" s="2">
        <f t="shared" si="14"/>
        <v>12048.400000000001</v>
      </c>
    </row>
    <row r="177" spans="1:9" customFormat="1">
      <c r="A177" s="6" t="s">
        <v>31</v>
      </c>
      <c r="B177" s="6" t="s">
        <v>32</v>
      </c>
      <c r="C177" s="6">
        <v>24</v>
      </c>
      <c r="D177" s="6">
        <v>1328</v>
      </c>
      <c r="E177" s="6">
        <f t="shared" si="10"/>
        <v>31872</v>
      </c>
      <c r="F177" s="6">
        <f t="shared" si="11"/>
        <v>31872</v>
      </c>
      <c r="G177" s="2">
        <f t="shared" si="12"/>
        <v>3187.2000000000003</v>
      </c>
      <c r="H177" s="2">
        <f t="shared" si="13"/>
        <v>31872</v>
      </c>
      <c r="I177" s="2">
        <f t="shared" si="14"/>
        <v>3187.2000000000003</v>
      </c>
    </row>
    <row r="178" spans="1:9" customFormat="1">
      <c r="A178" s="6" t="s">
        <v>17</v>
      </c>
      <c r="B178" s="6" t="s">
        <v>19</v>
      </c>
      <c r="C178" s="6">
        <v>4</v>
      </c>
      <c r="D178" s="6">
        <v>1425</v>
      </c>
      <c r="E178" s="6">
        <f t="shared" si="10"/>
        <v>5700</v>
      </c>
      <c r="F178" s="6">
        <f t="shared" si="11"/>
        <v>5700</v>
      </c>
      <c r="G178" s="2">
        <f t="shared" si="12"/>
        <v>0</v>
      </c>
      <c r="H178" s="2">
        <f t="shared" si="13"/>
        <v>5700</v>
      </c>
      <c r="I178" s="2">
        <f t="shared" si="14"/>
        <v>0</v>
      </c>
    </row>
    <row r="179" spans="1:9" customFormat="1">
      <c r="A179" s="6" t="s">
        <v>31</v>
      </c>
      <c r="B179" s="6" t="s">
        <v>32</v>
      </c>
      <c r="C179" s="6">
        <v>81</v>
      </c>
      <c r="D179" s="6">
        <v>1422</v>
      </c>
      <c r="E179" s="6">
        <f t="shared" si="10"/>
        <v>115182</v>
      </c>
      <c r="F179" s="6">
        <f t="shared" si="11"/>
        <v>115182</v>
      </c>
      <c r="G179" s="2">
        <f t="shared" si="12"/>
        <v>11518.2</v>
      </c>
      <c r="H179" s="2">
        <f t="shared" si="13"/>
        <v>115182</v>
      </c>
      <c r="I179" s="2">
        <f t="shared" si="14"/>
        <v>11518.2</v>
      </c>
    </row>
    <row r="180" spans="1:9" customFormat="1">
      <c r="A180" s="6" t="s">
        <v>31</v>
      </c>
      <c r="B180" s="6" t="s">
        <v>21</v>
      </c>
      <c r="C180" s="6">
        <v>15</v>
      </c>
      <c r="D180" s="6">
        <v>1022</v>
      </c>
      <c r="E180" s="6">
        <f t="shared" si="10"/>
        <v>15330</v>
      </c>
      <c r="F180" s="6">
        <f t="shared" si="11"/>
        <v>15330</v>
      </c>
      <c r="G180" s="2">
        <f t="shared" si="12"/>
        <v>0</v>
      </c>
      <c r="H180" s="2">
        <f t="shared" si="13"/>
        <v>15330</v>
      </c>
      <c r="I180" s="2">
        <f t="shared" si="14"/>
        <v>0</v>
      </c>
    </row>
    <row r="181" spans="1:9" customFormat="1">
      <c r="A181" s="6" t="s">
        <v>37</v>
      </c>
      <c r="B181" s="6" t="s">
        <v>21</v>
      </c>
      <c r="C181" s="6">
        <v>12</v>
      </c>
      <c r="D181" s="6">
        <v>1376</v>
      </c>
      <c r="E181" s="6">
        <f t="shared" si="10"/>
        <v>16512</v>
      </c>
      <c r="F181" s="6">
        <f t="shared" si="11"/>
        <v>16512</v>
      </c>
      <c r="G181" s="2">
        <f t="shared" si="12"/>
        <v>0</v>
      </c>
      <c r="H181" s="2">
        <f t="shared" si="13"/>
        <v>16512</v>
      </c>
      <c r="I181" s="2">
        <f t="shared" si="14"/>
        <v>0</v>
      </c>
    </row>
    <row r="182" spans="1:9" customFormat="1">
      <c r="A182" s="6" t="s">
        <v>23</v>
      </c>
      <c r="B182" s="6" t="s">
        <v>18</v>
      </c>
      <c r="C182" s="6">
        <v>25</v>
      </c>
      <c r="D182" s="6">
        <v>1110</v>
      </c>
      <c r="E182" s="6">
        <f t="shared" si="10"/>
        <v>27750</v>
      </c>
      <c r="F182" s="6">
        <f t="shared" si="11"/>
        <v>27750</v>
      </c>
      <c r="G182" s="2">
        <f t="shared" si="12"/>
        <v>2775</v>
      </c>
      <c r="H182" s="2">
        <f t="shared" si="13"/>
        <v>27750</v>
      </c>
      <c r="I182" s="2">
        <f t="shared" si="14"/>
        <v>0</v>
      </c>
    </row>
    <row r="183" spans="1:9" customFormat="1">
      <c r="A183" s="6" t="s">
        <v>26</v>
      </c>
      <c r="B183" s="6" t="s">
        <v>24</v>
      </c>
      <c r="C183" s="6">
        <v>62</v>
      </c>
      <c r="D183" s="6">
        <v>1200</v>
      </c>
      <c r="E183" s="6">
        <f t="shared" si="10"/>
        <v>74400</v>
      </c>
      <c r="F183" s="6">
        <f t="shared" si="11"/>
        <v>74400</v>
      </c>
      <c r="G183" s="2">
        <f t="shared" si="12"/>
        <v>7440</v>
      </c>
      <c r="H183" s="2">
        <f t="shared" si="13"/>
        <v>74400</v>
      </c>
      <c r="I183" s="2">
        <f t="shared" si="14"/>
        <v>7440</v>
      </c>
    </row>
    <row r="184" spans="1:9" customFormat="1">
      <c r="A184" s="6" t="s">
        <v>26</v>
      </c>
      <c r="B184" s="6" t="s">
        <v>32</v>
      </c>
      <c r="C184" s="6">
        <v>2</v>
      </c>
      <c r="D184" s="6">
        <v>1431</v>
      </c>
      <c r="E184" s="6">
        <f t="shared" si="10"/>
        <v>2862</v>
      </c>
      <c r="F184" s="6">
        <f t="shared" si="11"/>
        <v>2862</v>
      </c>
      <c r="G184" s="2">
        <f t="shared" si="12"/>
        <v>0</v>
      </c>
      <c r="H184" s="2">
        <f t="shared" si="13"/>
        <v>2862</v>
      </c>
      <c r="I184" s="2">
        <f t="shared" si="14"/>
        <v>0</v>
      </c>
    </row>
    <row r="185" spans="1:9" customFormat="1">
      <c r="A185" s="6" t="s">
        <v>36</v>
      </c>
      <c r="B185" s="6" t="s">
        <v>18</v>
      </c>
      <c r="C185" s="6">
        <v>96</v>
      </c>
      <c r="D185" s="6">
        <v>1032</v>
      </c>
      <c r="E185" s="6">
        <f t="shared" si="10"/>
        <v>99072</v>
      </c>
      <c r="F185" s="6">
        <f t="shared" si="11"/>
        <v>99072</v>
      </c>
      <c r="G185" s="2">
        <f t="shared" si="12"/>
        <v>9907.2000000000007</v>
      </c>
      <c r="H185" s="2">
        <f t="shared" si="13"/>
        <v>99072</v>
      </c>
      <c r="I185" s="2">
        <f t="shared" si="14"/>
        <v>9907.2000000000007</v>
      </c>
    </row>
    <row r="186" spans="1:9" customFormat="1">
      <c r="A186" s="6" t="s">
        <v>23</v>
      </c>
      <c r="B186" s="6" t="s">
        <v>19</v>
      </c>
      <c r="C186" s="6">
        <v>39</v>
      </c>
      <c r="D186" s="6">
        <v>1397</v>
      </c>
      <c r="E186" s="6">
        <f t="shared" si="10"/>
        <v>54483</v>
      </c>
      <c r="F186" s="6">
        <f t="shared" si="11"/>
        <v>54483</v>
      </c>
      <c r="G186" s="2">
        <f t="shared" si="12"/>
        <v>5448.3</v>
      </c>
      <c r="H186" s="2">
        <f t="shared" si="13"/>
        <v>54483</v>
      </c>
      <c r="I186" s="2">
        <f t="shared" si="14"/>
        <v>5448.3</v>
      </c>
    </row>
    <row r="187" spans="1:9" customFormat="1">
      <c r="A187" s="6" t="s">
        <v>37</v>
      </c>
      <c r="B187" s="6" t="s">
        <v>24</v>
      </c>
      <c r="C187" s="6">
        <v>99</v>
      </c>
      <c r="D187" s="6">
        <v>1381</v>
      </c>
      <c r="E187" s="6">
        <f t="shared" si="10"/>
        <v>136719</v>
      </c>
      <c r="F187" s="6">
        <f t="shared" si="11"/>
        <v>136719</v>
      </c>
      <c r="G187" s="2">
        <f t="shared" si="12"/>
        <v>13671.900000000001</v>
      </c>
      <c r="H187" s="2">
        <f t="shared" si="13"/>
        <v>136719</v>
      </c>
      <c r="I187" s="2">
        <f t="shared" si="14"/>
        <v>13671.900000000001</v>
      </c>
    </row>
    <row r="188" spans="1:9" customFormat="1">
      <c r="A188" s="6" t="s">
        <v>26</v>
      </c>
      <c r="B188" s="6" t="s">
        <v>27</v>
      </c>
      <c r="C188" s="6">
        <v>81</v>
      </c>
      <c r="D188" s="6">
        <v>1024</v>
      </c>
      <c r="E188" s="6">
        <f t="shared" si="10"/>
        <v>82944</v>
      </c>
      <c r="F188" s="6">
        <f t="shared" si="11"/>
        <v>82944</v>
      </c>
      <c r="G188" s="2">
        <f t="shared" si="12"/>
        <v>8294.4</v>
      </c>
      <c r="H188" s="2">
        <f t="shared" si="13"/>
        <v>82944</v>
      </c>
      <c r="I188" s="2">
        <f t="shared" si="14"/>
        <v>8294.4</v>
      </c>
    </row>
    <row r="189" spans="1:9" customFormat="1">
      <c r="A189" s="6" t="s">
        <v>17</v>
      </c>
      <c r="B189" s="6" t="s">
        <v>21</v>
      </c>
      <c r="C189" s="6">
        <v>57</v>
      </c>
      <c r="D189" s="6">
        <v>1200</v>
      </c>
      <c r="E189" s="6">
        <f t="shared" si="10"/>
        <v>68400</v>
      </c>
      <c r="F189" s="6">
        <f t="shared" si="11"/>
        <v>68400</v>
      </c>
      <c r="G189" s="2">
        <f t="shared" si="12"/>
        <v>6840</v>
      </c>
      <c r="H189" s="2">
        <f t="shared" si="13"/>
        <v>68400</v>
      </c>
      <c r="I189" s="2">
        <f t="shared" si="14"/>
        <v>6840</v>
      </c>
    </row>
    <row r="190" spans="1:9" customFormat="1">
      <c r="A190" s="6" t="s">
        <v>36</v>
      </c>
      <c r="B190" s="6" t="s">
        <v>34</v>
      </c>
      <c r="C190" s="6">
        <v>87</v>
      </c>
      <c r="D190" s="6">
        <v>1042</v>
      </c>
      <c r="E190" s="6">
        <f t="shared" si="10"/>
        <v>90654</v>
      </c>
      <c r="F190" s="6">
        <f t="shared" si="11"/>
        <v>90654</v>
      </c>
      <c r="G190" s="2">
        <f t="shared" si="12"/>
        <v>9065.4</v>
      </c>
      <c r="H190" s="2">
        <f t="shared" si="13"/>
        <v>90654</v>
      </c>
      <c r="I190" s="2">
        <f t="shared" si="14"/>
        <v>9065.4</v>
      </c>
    </row>
    <row r="191" spans="1:9" customFormat="1">
      <c r="A191" s="6" t="s">
        <v>36</v>
      </c>
      <c r="B191" s="6" t="s">
        <v>24</v>
      </c>
      <c r="C191" s="6">
        <v>81</v>
      </c>
      <c r="D191" s="6">
        <v>1183</v>
      </c>
      <c r="E191" s="6">
        <f t="shared" si="10"/>
        <v>95823</v>
      </c>
      <c r="F191" s="6">
        <f t="shared" si="11"/>
        <v>95823</v>
      </c>
      <c r="G191" s="2">
        <f t="shared" si="12"/>
        <v>9582.3000000000011</v>
      </c>
      <c r="H191" s="2">
        <f t="shared" si="13"/>
        <v>95823</v>
      </c>
      <c r="I191" s="2">
        <f t="shared" si="14"/>
        <v>9582.3000000000011</v>
      </c>
    </row>
    <row r="192" spans="1:9" customFormat="1">
      <c r="A192" s="6" t="s">
        <v>37</v>
      </c>
      <c r="B192" s="6" t="s">
        <v>34</v>
      </c>
      <c r="C192" s="6">
        <v>59</v>
      </c>
      <c r="D192" s="6">
        <v>1180</v>
      </c>
      <c r="E192" s="6">
        <f t="shared" si="10"/>
        <v>69620</v>
      </c>
      <c r="F192" s="6">
        <f t="shared" si="11"/>
        <v>69620</v>
      </c>
      <c r="G192" s="2">
        <f t="shared" si="12"/>
        <v>6962</v>
      </c>
      <c r="H192" s="2">
        <f t="shared" si="13"/>
        <v>69620</v>
      </c>
      <c r="I192" s="2">
        <f t="shared" si="14"/>
        <v>6962</v>
      </c>
    </row>
    <row r="193" spans="1:9" customFormat="1">
      <c r="A193" s="6" t="s">
        <v>17</v>
      </c>
      <c r="B193" s="6" t="s">
        <v>19</v>
      </c>
      <c r="C193" s="6">
        <v>8</v>
      </c>
      <c r="D193" s="6">
        <v>1365</v>
      </c>
      <c r="E193" s="6">
        <f t="shared" si="10"/>
        <v>10920</v>
      </c>
      <c r="F193" s="6">
        <f t="shared" si="11"/>
        <v>10920</v>
      </c>
      <c r="G193" s="2">
        <f t="shared" si="12"/>
        <v>0</v>
      </c>
      <c r="H193" s="2">
        <f t="shared" si="13"/>
        <v>10920</v>
      </c>
      <c r="I193" s="2">
        <f t="shared" si="14"/>
        <v>0</v>
      </c>
    </row>
    <row r="194" spans="1:9" customFormat="1">
      <c r="A194" s="6" t="s">
        <v>17</v>
      </c>
      <c r="B194" s="6" t="s">
        <v>34</v>
      </c>
      <c r="C194" s="6">
        <v>23</v>
      </c>
      <c r="D194" s="6">
        <v>1035</v>
      </c>
      <c r="E194" s="6">
        <f t="shared" si="10"/>
        <v>23805</v>
      </c>
      <c r="F194" s="6">
        <f t="shared" si="11"/>
        <v>23805</v>
      </c>
      <c r="G194" s="2">
        <f t="shared" si="12"/>
        <v>2380.5</v>
      </c>
      <c r="H194" s="2">
        <f t="shared" si="13"/>
        <v>23805</v>
      </c>
      <c r="I194" s="2">
        <f t="shared" si="14"/>
        <v>0</v>
      </c>
    </row>
    <row r="195" spans="1:9" customFormat="1">
      <c r="A195" s="6" t="s">
        <v>36</v>
      </c>
      <c r="B195" s="6" t="s">
        <v>27</v>
      </c>
      <c r="C195" s="6">
        <v>88</v>
      </c>
      <c r="D195" s="6">
        <v>1021</v>
      </c>
      <c r="E195" s="6">
        <f t="shared" ref="E195:E258" si="15">F195</f>
        <v>89848</v>
      </c>
      <c r="F195" s="6">
        <f t="shared" ref="F195:F258" si="16">C195*D195</f>
        <v>89848</v>
      </c>
      <c r="G195" s="2">
        <f t="shared" ref="G195:G258" si="17">IF(F195&gt;=20000,F195*10%,0)</f>
        <v>8984.8000000000011</v>
      </c>
      <c r="H195" s="2">
        <f t="shared" ref="H195:H258" si="18">F195</f>
        <v>89848</v>
      </c>
      <c r="I195" s="2">
        <f t="shared" ref="I195:I258" si="19">IF(F195&gt;30000,F195*0.1,0)</f>
        <v>8984.8000000000011</v>
      </c>
    </row>
    <row r="196" spans="1:9" customFormat="1">
      <c r="A196" s="6" t="s">
        <v>17</v>
      </c>
      <c r="B196" s="6" t="s">
        <v>27</v>
      </c>
      <c r="C196" s="6">
        <v>57</v>
      </c>
      <c r="D196" s="6">
        <v>1053</v>
      </c>
      <c r="E196" s="6">
        <f t="shared" si="15"/>
        <v>60021</v>
      </c>
      <c r="F196" s="6">
        <f t="shared" si="16"/>
        <v>60021</v>
      </c>
      <c r="G196" s="2">
        <f t="shared" si="17"/>
        <v>6002.1</v>
      </c>
      <c r="H196" s="2">
        <f t="shared" si="18"/>
        <v>60021</v>
      </c>
      <c r="I196" s="2">
        <f t="shared" si="19"/>
        <v>6002.1</v>
      </c>
    </row>
    <row r="197" spans="1:9" customFormat="1">
      <c r="A197" s="6" t="s">
        <v>17</v>
      </c>
      <c r="B197" s="6" t="s">
        <v>21</v>
      </c>
      <c r="C197" s="6">
        <v>6</v>
      </c>
      <c r="D197" s="6">
        <v>1254</v>
      </c>
      <c r="E197" s="6">
        <f t="shared" si="15"/>
        <v>7524</v>
      </c>
      <c r="F197" s="6">
        <f t="shared" si="16"/>
        <v>7524</v>
      </c>
      <c r="G197" s="2">
        <f t="shared" si="17"/>
        <v>0</v>
      </c>
      <c r="H197" s="2">
        <f t="shared" si="18"/>
        <v>7524</v>
      </c>
      <c r="I197" s="2">
        <f t="shared" si="19"/>
        <v>0</v>
      </c>
    </row>
    <row r="198" spans="1:9" customFormat="1">
      <c r="A198" s="6" t="s">
        <v>36</v>
      </c>
      <c r="B198" s="6" t="s">
        <v>27</v>
      </c>
      <c r="C198" s="6">
        <v>80</v>
      </c>
      <c r="D198" s="6">
        <v>1459</v>
      </c>
      <c r="E198" s="6">
        <f t="shared" si="15"/>
        <v>116720</v>
      </c>
      <c r="F198" s="6">
        <f t="shared" si="16"/>
        <v>116720</v>
      </c>
      <c r="G198" s="2">
        <f t="shared" si="17"/>
        <v>11672</v>
      </c>
      <c r="H198" s="2">
        <f t="shared" si="18"/>
        <v>116720</v>
      </c>
      <c r="I198" s="2">
        <f t="shared" si="19"/>
        <v>11672</v>
      </c>
    </row>
    <row r="199" spans="1:9" customFormat="1">
      <c r="A199" s="6" t="s">
        <v>36</v>
      </c>
      <c r="B199" s="6" t="s">
        <v>19</v>
      </c>
      <c r="C199" s="6">
        <v>74</v>
      </c>
      <c r="D199" s="6">
        <v>1459</v>
      </c>
      <c r="E199" s="6">
        <f t="shared" si="15"/>
        <v>107966</v>
      </c>
      <c r="F199" s="6">
        <f t="shared" si="16"/>
        <v>107966</v>
      </c>
      <c r="G199" s="2">
        <f t="shared" si="17"/>
        <v>10796.6</v>
      </c>
      <c r="H199" s="2">
        <f t="shared" si="18"/>
        <v>107966</v>
      </c>
      <c r="I199" s="2">
        <f t="shared" si="19"/>
        <v>10796.6</v>
      </c>
    </row>
    <row r="200" spans="1:9" customFormat="1">
      <c r="A200" s="6" t="s">
        <v>37</v>
      </c>
      <c r="B200" s="6" t="s">
        <v>18</v>
      </c>
      <c r="C200" s="6">
        <v>35</v>
      </c>
      <c r="D200" s="6">
        <v>1142</v>
      </c>
      <c r="E200" s="6">
        <f t="shared" si="15"/>
        <v>39970</v>
      </c>
      <c r="F200" s="6">
        <f t="shared" si="16"/>
        <v>39970</v>
      </c>
      <c r="G200" s="2">
        <f t="shared" si="17"/>
        <v>3997</v>
      </c>
      <c r="H200" s="2">
        <f t="shared" si="18"/>
        <v>39970</v>
      </c>
      <c r="I200" s="2">
        <f t="shared" si="19"/>
        <v>3997</v>
      </c>
    </row>
    <row r="201" spans="1:9" customFormat="1">
      <c r="A201" s="6" t="s">
        <v>23</v>
      </c>
      <c r="B201" s="6" t="s">
        <v>27</v>
      </c>
      <c r="C201" s="6">
        <v>26</v>
      </c>
      <c r="D201" s="6">
        <v>1500</v>
      </c>
      <c r="E201" s="6">
        <f t="shared" si="15"/>
        <v>39000</v>
      </c>
      <c r="F201" s="6">
        <f t="shared" si="16"/>
        <v>39000</v>
      </c>
      <c r="G201" s="2">
        <f t="shared" si="17"/>
        <v>3900</v>
      </c>
      <c r="H201" s="2">
        <f t="shared" si="18"/>
        <v>39000</v>
      </c>
      <c r="I201" s="2">
        <f t="shared" si="19"/>
        <v>3900</v>
      </c>
    </row>
    <row r="202" spans="1:9" customFormat="1">
      <c r="A202" s="6" t="s">
        <v>26</v>
      </c>
      <c r="B202" s="6" t="s">
        <v>18</v>
      </c>
      <c r="C202" s="6">
        <v>12</v>
      </c>
      <c r="D202" s="6">
        <v>1266</v>
      </c>
      <c r="E202" s="6">
        <f t="shared" si="15"/>
        <v>15192</v>
      </c>
      <c r="F202" s="6">
        <f t="shared" si="16"/>
        <v>15192</v>
      </c>
      <c r="G202" s="2">
        <f t="shared" si="17"/>
        <v>0</v>
      </c>
      <c r="H202" s="2">
        <f t="shared" si="18"/>
        <v>15192</v>
      </c>
      <c r="I202" s="2">
        <f t="shared" si="19"/>
        <v>0</v>
      </c>
    </row>
    <row r="203" spans="1:9" customFormat="1">
      <c r="A203" s="6" t="s">
        <v>26</v>
      </c>
      <c r="B203" s="6" t="s">
        <v>21</v>
      </c>
      <c r="C203" s="6">
        <v>5</v>
      </c>
      <c r="D203" s="6">
        <v>1043</v>
      </c>
      <c r="E203" s="6">
        <f t="shared" si="15"/>
        <v>5215</v>
      </c>
      <c r="F203" s="6">
        <f t="shared" si="16"/>
        <v>5215</v>
      </c>
      <c r="G203" s="2">
        <f t="shared" si="17"/>
        <v>0</v>
      </c>
      <c r="H203" s="2">
        <f t="shared" si="18"/>
        <v>5215</v>
      </c>
      <c r="I203" s="2">
        <f t="shared" si="19"/>
        <v>0</v>
      </c>
    </row>
    <row r="204" spans="1:9" customFormat="1">
      <c r="A204" s="6" t="s">
        <v>31</v>
      </c>
      <c r="B204" s="6" t="s">
        <v>19</v>
      </c>
      <c r="C204" s="6">
        <v>19</v>
      </c>
      <c r="D204" s="6">
        <v>1001</v>
      </c>
      <c r="E204" s="6">
        <f t="shared" si="15"/>
        <v>19019</v>
      </c>
      <c r="F204" s="6">
        <f t="shared" si="16"/>
        <v>19019</v>
      </c>
      <c r="G204" s="2">
        <f t="shared" si="17"/>
        <v>0</v>
      </c>
      <c r="H204" s="2">
        <f t="shared" si="18"/>
        <v>19019</v>
      </c>
      <c r="I204" s="2">
        <f t="shared" si="19"/>
        <v>0</v>
      </c>
    </row>
    <row r="205" spans="1:9" customFormat="1">
      <c r="A205" s="6" t="s">
        <v>37</v>
      </c>
      <c r="B205" s="6" t="s">
        <v>34</v>
      </c>
      <c r="C205" s="6">
        <v>100</v>
      </c>
      <c r="D205" s="6">
        <v>1181</v>
      </c>
      <c r="E205" s="6">
        <f t="shared" si="15"/>
        <v>118100</v>
      </c>
      <c r="F205" s="6">
        <f t="shared" si="16"/>
        <v>118100</v>
      </c>
      <c r="G205" s="2">
        <f t="shared" si="17"/>
        <v>11810</v>
      </c>
      <c r="H205" s="2">
        <f t="shared" si="18"/>
        <v>118100</v>
      </c>
      <c r="I205" s="2">
        <f t="shared" si="19"/>
        <v>11810</v>
      </c>
    </row>
    <row r="206" spans="1:9" customFormat="1">
      <c r="A206" s="6" t="s">
        <v>17</v>
      </c>
      <c r="B206" s="6" t="s">
        <v>24</v>
      </c>
      <c r="C206" s="6">
        <v>74</v>
      </c>
      <c r="D206" s="6">
        <v>1109</v>
      </c>
      <c r="E206" s="6">
        <f t="shared" si="15"/>
        <v>82066</v>
      </c>
      <c r="F206" s="6">
        <f t="shared" si="16"/>
        <v>82066</v>
      </c>
      <c r="G206" s="2">
        <f t="shared" si="17"/>
        <v>8206.6</v>
      </c>
      <c r="H206" s="2">
        <f t="shared" si="18"/>
        <v>82066</v>
      </c>
      <c r="I206" s="2">
        <f t="shared" si="19"/>
        <v>8206.6</v>
      </c>
    </row>
    <row r="207" spans="1:9" customFormat="1">
      <c r="A207" s="6" t="s">
        <v>26</v>
      </c>
      <c r="B207" s="6" t="s">
        <v>27</v>
      </c>
      <c r="C207" s="6">
        <v>39</v>
      </c>
      <c r="D207" s="6">
        <v>1178</v>
      </c>
      <c r="E207" s="6">
        <f t="shared" si="15"/>
        <v>45942</v>
      </c>
      <c r="F207" s="6">
        <f t="shared" si="16"/>
        <v>45942</v>
      </c>
      <c r="G207" s="2">
        <f t="shared" si="17"/>
        <v>4594.2</v>
      </c>
      <c r="H207" s="2">
        <f t="shared" si="18"/>
        <v>45942</v>
      </c>
      <c r="I207" s="2">
        <f t="shared" si="19"/>
        <v>4594.2</v>
      </c>
    </row>
    <row r="208" spans="1:9" customFormat="1">
      <c r="A208" s="6" t="s">
        <v>36</v>
      </c>
      <c r="B208" s="6" t="s">
        <v>27</v>
      </c>
      <c r="C208" s="6">
        <v>9</v>
      </c>
      <c r="D208" s="6">
        <v>1117</v>
      </c>
      <c r="E208" s="6">
        <f t="shared" si="15"/>
        <v>10053</v>
      </c>
      <c r="F208" s="6">
        <f t="shared" si="16"/>
        <v>10053</v>
      </c>
      <c r="G208" s="2">
        <f t="shared" si="17"/>
        <v>0</v>
      </c>
      <c r="H208" s="2">
        <f t="shared" si="18"/>
        <v>10053</v>
      </c>
      <c r="I208" s="2">
        <f t="shared" si="19"/>
        <v>0</v>
      </c>
    </row>
    <row r="209" spans="1:9" customFormat="1">
      <c r="A209" s="6" t="s">
        <v>23</v>
      </c>
      <c r="B209" s="6" t="s">
        <v>19</v>
      </c>
      <c r="C209" s="6">
        <v>5</v>
      </c>
      <c r="D209" s="6">
        <v>1389</v>
      </c>
      <c r="E209" s="6">
        <f t="shared" si="15"/>
        <v>6945</v>
      </c>
      <c r="F209" s="6">
        <f t="shared" si="16"/>
        <v>6945</v>
      </c>
      <c r="G209" s="2">
        <f t="shared" si="17"/>
        <v>0</v>
      </c>
      <c r="H209" s="2">
        <f t="shared" si="18"/>
        <v>6945</v>
      </c>
      <c r="I209" s="2">
        <f t="shared" si="19"/>
        <v>0</v>
      </c>
    </row>
    <row r="210" spans="1:9" customFormat="1">
      <c r="A210" s="6" t="s">
        <v>37</v>
      </c>
      <c r="B210" s="6" t="s">
        <v>34</v>
      </c>
      <c r="C210" s="6">
        <v>35</v>
      </c>
      <c r="D210" s="6">
        <v>1031</v>
      </c>
      <c r="E210" s="6">
        <f t="shared" si="15"/>
        <v>36085</v>
      </c>
      <c r="F210" s="6">
        <f t="shared" si="16"/>
        <v>36085</v>
      </c>
      <c r="G210" s="2">
        <f t="shared" si="17"/>
        <v>3608.5</v>
      </c>
      <c r="H210" s="2">
        <f t="shared" si="18"/>
        <v>36085</v>
      </c>
      <c r="I210" s="2">
        <f t="shared" si="19"/>
        <v>3608.5</v>
      </c>
    </row>
    <row r="211" spans="1:9" customFormat="1">
      <c r="A211" s="6" t="s">
        <v>23</v>
      </c>
      <c r="B211" s="6" t="s">
        <v>18</v>
      </c>
      <c r="C211" s="6">
        <v>89</v>
      </c>
      <c r="D211" s="6">
        <v>1064</v>
      </c>
      <c r="E211" s="6">
        <f t="shared" si="15"/>
        <v>94696</v>
      </c>
      <c r="F211" s="6">
        <f t="shared" si="16"/>
        <v>94696</v>
      </c>
      <c r="G211" s="2">
        <f t="shared" si="17"/>
        <v>9469.6</v>
      </c>
      <c r="H211" s="2">
        <f t="shared" si="18"/>
        <v>94696</v>
      </c>
      <c r="I211" s="2">
        <f t="shared" si="19"/>
        <v>9469.6</v>
      </c>
    </row>
    <row r="212" spans="1:9" customFormat="1">
      <c r="A212" s="6" t="s">
        <v>23</v>
      </c>
      <c r="B212" s="6" t="s">
        <v>21</v>
      </c>
      <c r="C212" s="6">
        <v>79</v>
      </c>
      <c r="D212" s="6">
        <v>1354</v>
      </c>
      <c r="E212" s="6">
        <f t="shared" si="15"/>
        <v>106966</v>
      </c>
      <c r="F212" s="6">
        <f t="shared" si="16"/>
        <v>106966</v>
      </c>
      <c r="G212" s="2">
        <f t="shared" si="17"/>
        <v>10696.6</v>
      </c>
      <c r="H212" s="2">
        <f t="shared" si="18"/>
        <v>106966</v>
      </c>
      <c r="I212" s="2">
        <f t="shared" si="19"/>
        <v>10696.6</v>
      </c>
    </row>
    <row r="213" spans="1:9" customFormat="1">
      <c r="A213" s="6" t="s">
        <v>37</v>
      </c>
      <c r="B213" s="6" t="s">
        <v>21</v>
      </c>
      <c r="C213" s="6">
        <v>58</v>
      </c>
      <c r="D213" s="6">
        <v>1474</v>
      </c>
      <c r="E213" s="6">
        <f t="shared" si="15"/>
        <v>85492</v>
      </c>
      <c r="F213" s="6">
        <f t="shared" si="16"/>
        <v>85492</v>
      </c>
      <c r="G213" s="2">
        <f t="shared" si="17"/>
        <v>8549.2000000000007</v>
      </c>
      <c r="H213" s="2">
        <f t="shared" si="18"/>
        <v>85492</v>
      </c>
      <c r="I213" s="2">
        <f t="shared" si="19"/>
        <v>8549.2000000000007</v>
      </c>
    </row>
    <row r="214" spans="1:9" customFormat="1">
      <c r="A214" s="6" t="s">
        <v>31</v>
      </c>
      <c r="B214" s="6" t="s">
        <v>34</v>
      </c>
      <c r="C214" s="6">
        <v>91</v>
      </c>
      <c r="D214" s="6">
        <v>1297</v>
      </c>
      <c r="E214" s="6">
        <f t="shared" si="15"/>
        <v>118027</v>
      </c>
      <c r="F214" s="6">
        <f t="shared" si="16"/>
        <v>118027</v>
      </c>
      <c r="G214" s="2">
        <f t="shared" si="17"/>
        <v>11802.7</v>
      </c>
      <c r="H214" s="2">
        <f t="shared" si="18"/>
        <v>118027</v>
      </c>
      <c r="I214" s="2">
        <f t="shared" si="19"/>
        <v>11802.7</v>
      </c>
    </row>
    <row r="215" spans="1:9" customFormat="1">
      <c r="A215" s="6" t="s">
        <v>26</v>
      </c>
      <c r="B215" s="6" t="s">
        <v>27</v>
      </c>
      <c r="C215" s="6">
        <v>23</v>
      </c>
      <c r="D215" s="6">
        <v>1309</v>
      </c>
      <c r="E215" s="6">
        <f t="shared" si="15"/>
        <v>30107</v>
      </c>
      <c r="F215" s="6">
        <f t="shared" si="16"/>
        <v>30107</v>
      </c>
      <c r="G215" s="2">
        <f t="shared" si="17"/>
        <v>3010.7000000000003</v>
      </c>
      <c r="H215" s="2">
        <f t="shared" si="18"/>
        <v>30107</v>
      </c>
      <c r="I215" s="2">
        <f t="shared" si="19"/>
        <v>3010.7000000000003</v>
      </c>
    </row>
    <row r="216" spans="1:9" customFormat="1">
      <c r="A216" s="6" t="s">
        <v>37</v>
      </c>
      <c r="B216" s="6" t="s">
        <v>27</v>
      </c>
      <c r="C216" s="6">
        <v>59</v>
      </c>
      <c r="D216" s="6">
        <v>1165</v>
      </c>
      <c r="E216" s="6">
        <f t="shared" si="15"/>
        <v>68735</v>
      </c>
      <c r="F216" s="6">
        <f t="shared" si="16"/>
        <v>68735</v>
      </c>
      <c r="G216" s="2">
        <f t="shared" si="17"/>
        <v>6873.5</v>
      </c>
      <c r="H216" s="2">
        <f t="shared" si="18"/>
        <v>68735</v>
      </c>
      <c r="I216" s="2">
        <f t="shared" si="19"/>
        <v>6873.5</v>
      </c>
    </row>
    <row r="217" spans="1:9" customFormat="1">
      <c r="A217" s="6" t="s">
        <v>36</v>
      </c>
      <c r="B217" s="6" t="s">
        <v>27</v>
      </c>
      <c r="C217" s="6">
        <v>40</v>
      </c>
      <c r="D217" s="6">
        <v>1302</v>
      </c>
      <c r="E217" s="6">
        <f t="shared" si="15"/>
        <v>52080</v>
      </c>
      <c r="F217" s="6">
        <f t="shared" si="16"/>
        <v>52080</v>
      </c>
      <c r="G217" s="2">
        <f t="shared" si="17"/>
        <v>5208</v>
      </c>
      <c r="H217" s="2">
        <f t="shared" si="18"/>
        <v>52080</v>
      </c>
      <c r="I217" s="2">
        <f t="shared" si="19"/>
        <v>5208</v>
      </c>
    </row>
    <row r="218" spans="1:9" customFormat="1">
      <c r="A218" s="6" t="s">
        <v>36</v>
      </c>
      <c r="B218" s="6" t="s">
        <v>18</v>
      </c>
      <c r="C218" s="6">
        <v>58</v>
      </c>
      <c r="D218" s="6">
        <v>1080</v>
      </c>
      <c r="E218" s="6">
        <f t="shared" si="15"/>
        <v>62640</v>
      </c>
      <c r="F218" s="6">
        <f t="shared" si="16"/>
        <v>62640</v>
      </c>
      <c r="G218" s="2">
        <f t="shared" si="17"/>
        <v>6264</v>
      </c>
      <c r="H218" s="2">
        <f t="shared" si="18"/>
        <v>62640</v>
      </c>
      <c r="I218" s="2">
        <f t="shared" si="19"/>
        <v>6264</v>
      </c>
    </row>
    <row r="219" spans="1:9" customFormat="1">
      <c r="A219" s="6" t="s">
        <v>36</v>
      </c>
      <c r="B219" s="6" t="s">
        <v>18</v>
      </c>
      <c r="C219" s="6">
        <v>54</v>
      </c>
      <c r="D219" s="6">
        <v>1204</v>
      </c>
      <c r="E219" s="6">
        <f t="shared" si="15"/>
        <v>65016</v>
      </c>
      <c r="F219" s="6">
        <f t="shared" si="16"/>
        <v>65016</v>
      </c>
      <c r="G219" s="2">
        <f t="shared" si="17"/>
        <v>6501.6</v>
      </c>
      <c r="H219" s="2">
        <f t="shared" si="18"/>
        <v>65016</v>
      </c>
      <c r="I219" s="2">
        <f t="shared" si="19"/>
        <v>6501.6</v>
      </c>
    </row>
    <row r="220" spans="1:9" customFormat="1">
      <c r="A220" s="6" t="s">
        <v>17</v>
      </c>
      <c r="B220" s="6" t="s">
        <v>24</v>
      </c>
      <c r="C220" s="6">
        <v>30</v>
      </c>
      <c r="D220" s="6">
        <v>1057</v>
      </c>
      <c r="E220" s="6">
        <f t="shared" si="15"/>
        <v>31710</v>
      </c>
      <c r="F220" s="6">
        <f t="shared" si="16"/>
        <v>31710</v>
      </c>
      <c r="G220" s="2">
        <f t="shared" si="17"/>
        <v>3171</v>
      </c>
      <c r="H220" s="2">
        <f t="shared" si="18"/>
        <v>31710</v>
      </c>
      <c r="I220" s="2">
        <f t="shared" si="19"/>
        <v>3171</v>
      </c>
    </row>
    <row r="221" spans="1:9" customFormat="1">
      <c r="A221" s="6" t="s">
        <v>36</v>
      </c>
      <c r="B221" s="6" t="s">
        <v>34</v>
      </c>
      <c r="C221" s="6">
        <v>88</v>
      </c>
      <c r="D221" s="6">
        <v>1288</v>
      </c>
      <c r="E221" s="6">
        <f t="shared" si="15"/>
        <v>113344</v>
      </c>
      <c r="F221" s="6">
        <f t="shared" si="16"/>
        <v>113344</v>
      </c>
      <c r="G221" s="2">
        <f t="shared" si="17"/>
        <v>11334.400000000001</v>
      </c>
      <c r="H221" s="2">
        <f t="shared" si="18"/>
        <v>113344</v>
      </c>
      <c r="I221" s="2">
        <f t="shared" si="19"/>
        <v>11334.400000000001</v>
      </c>
    </row>
    <row r="222" spans="1:9" customFormat="1">
      <c r="A222" s="6" t="s">
        <v>26</v>
      </c>
      <c r="B222" s="6" t="s">
        <v>32</v>
      </c>
      <c r="C222" s="6">
        <v>16</v>
      </c>
      <c r="D222" s="6">
        <v>1105</v>
      </c>
      <c r="E222" s="6">
        <f t="shared" si="15"/>
        <v>17680</v>
      </c>
      <c r="F222" s="6">
        <f t="shared" si="16"/>
        <v>17680</v>
      </c>
      <c r="G222" s="2">
        <f t="shared" si="17"/>
        <v>0</v>
      </c>
      <c r="H222" s="2">
        <f t="shared" si="18"/>
        <v>17680</v>
      </c>
      <c r="I222" s="2">
        <f t="shared" si="19"/>
        <v>0</v>
      </c>
    </row>
    <row r="223" spans="1:9" customFormat="1">
      <c r="A223" s="6" t="s">
        <v>23</v>
      </c>
      <c r="B223" s="6" t="s">
        <v>32</v>
      </c>
      <c r="C223" s="6">
        <v>80</v>
      </c>
      <c r="D223" s="6">
        <v>1269</v>
      </c>
      <c r="E223" s="6">
        <f t="shared" si="15"/>
        <v>101520</v>
      </c>
      <c r="F223" s="6">
        <f t="shared" si="16"/>
        <v>101520</v>
      </c>
      <c r="G223" s="2">
        <f t="shared" si="17"/>
        <v>10152</v>
      </c>
      <c r="H223" s="2">
        <f t="shared" si="18"/>
        <v>101520</v>
      </c>
      <c r="I223" s="2">
        <f t="shared" si="19"/>
        <v>10152</v>
      </c>
    </row>
    <row r="224" spans="1:9" customFormat="1">
      <c r="A224" s="6" t="s">
        <v>31</v>
      </c>
      <c r="B224" s="6" t="s">
        <v>27</v>
      </c>
      <c r="C224" s="6">
        <v>98</v>
      </c>
      <c r="D224" s="6">
        <v>1177</v>
      </c>
      <c r="E224" s="6">
        <f t="shared" si="15"/>
        <v>115346</v>
      </c>
      <c r="F224" s="6">
        <f t="shared" si="16"/>
        <v>115346</v>
      </c>
      <c r="G224" s="2">
        <f t="shared" si="17"/>
        <v>11534.6</v>
      </c>
      <c r="H224" s="2">
        <f t="shared" si="18"/>
        <v>115346</v>
      </c>
      <c r="I224" s="2">
        <f t="shared" si="19"/>
        <v>11534.6</v>
      </c>
    </row>
    <row r="225" spans="1:9" customFormat="1">
      <c r="A225" s="6" t="s">
        <v>31</v>
      </c>
      <c r="B225" s="6" t="s">
        <v>19</v>
      </c>
      <c r="C225" s="6">
        <v>52</v>
      </c>
      <c r="D225" s="6">
        <v>1461</v>
      </c>
      <c r="E225" s="6">
        <f t="shared" si="15"/>
        <v>75972</v>
      </c>
      <c r="F225" s="6">
        <f t="shared" si="16"/>
        <v>75972</v>
      </c>
      <c r="G225" s="2">
        <f t="shared" si="17"/>
        <v>7597.2000000000007</v>
      </c>
      <c r="H225" s="2">
        <f t="shared" si="18"/>
        <v>75972</v>
      </c>
      <c r="I225" s="2">
        <f t="shared" si="19"/>
        <v>7597.2000000000007</v>
      </c>
    </row>
    <row r="226" spans="1:9" customFormat="1">
      <c r="A226" s="6" t="s">
        <v>36</v>
      </c>
      <c r="B226" s="6" t="s">
        <v>34</v>
      </c>
      <c r="C226" s="6">
        <v>58</v>
      </c>
      <c r="D226" s="6">
        <v>1290</v>
      </c>
      <c r="E226" s="6">
        <f t="shared" si="15"/>
        <v>74820</v>
      </c>
      <c r="F226" s="6">
        <f t="shared" si="16"/>
        <v>74820</v>
      </c>
      <c r="G226" s="2">
        <f t="shared" si="17"/>
        <v>7482</v>
      </c>
      <c r="H226" s="2">
        <f t="shared" si="18"/>
        <v>74820</v>
      </c>
      <c r="I226" s="2">
        <f t="shared" si="19"/>
        <v>7482</v>
      </c>
    </row>
    <row r="227" spans="1:9" customFormat="1">
      <c r="A227" s="6" t="s">
        <v>17</v>
      </c>
      <c r="B227" s="6" t="s">
        <v>21</v>
      </c>
      <c r="C227" s="6">
        <v>69</v>
      </c>
      <c r="D227" s="6">
        <v>1175</v>
      </c>
      <c r="E227" s="6">
        <f t="shared" si="15"/>
        <v>81075</v>
      </c>
      <c r="F227" s="6">
        <f t="shared" si="16"/>
        <v>81075</v>
      </c>
      <c r="G227" s="2">
        <f t="shared" si="17"/>
        <v>8107.5</v>
      </c>
      <c r="H227" s="2">
        <f t="shared" si="18"/>
        <v>81075</v>
      </c>
      <c r="I227" s="2">
        <f t="shared" si="19"/>
        <v>8107.5</v>
      </c>
    </row>
    <row r="228" spans="1:9" customFormat="1">
      <c r="A228" s="6" t="s">
        <v>26</v>
      </c>
      <c r="B228" s="6" t="s">
        <v>32</v>
      </c>
      <c r="C228" s="6">
        <v>55</v>
      </c>
      <c r="D228" s="6">
        <v>1425</v>
      </c>
      <c r="E228" s="6">
        <f t="shared" si="15"/>
        <v>78375</v>
      </c>
      <c r="F228" s="6">
        <f t="shared" si="16"/>
        <v>78375</v>
      </c>
      <c r="G228" s="2">
        <f t="shared" si="17"/>
        <v>7837.5</v>
      </c>
      <c r="H228" s="2">
        <f t="shared" si="18"/>
        <v>78375</v>
      </c>
      <c r="I228" s="2">
        <f t="shared" si="19"/>
        <v>7837.5</v>
      </c>
    </row>
    <row r="229" spans="1:9" customFormat="1">
      <c r="A229" s="6" t="s">
        <v>17</v>
      </c>
      <c r="B229" s="6" t="s">
        <v>19</v>
      </c>
      <c r="C229" s="6">
        <v>89</v>
      </c>
      <c r="D229" s="6">
        <v>1369</v>
      </c>
      <c r="E229" s="6">
        <f t="shared" si="15"/>
        <v>121841</v>
      </c>
      <c r="F229" s="6">
        <f t="shared" si="16"/>
        <v>121841</v>
      </c>
      <c r="G229" s="2">
        <f t="shared" si="17"/>
        <v>12184.1</v>
      </c>
      <c r="H229" s="2">
        <f t="shared" si="18"/>
        <v>121841</v>
      </c>
      <c r="I229" s="2">
        <f t="shared" si="19"/>
        <v>12184.1</v>
      </c>
    </row>
    <row r="230" spans="1:9" customFormat="1">
      <c r="A230" s="6" t="s">
        <v>36</v>
      </c>
      <c r="B230" s="6" t="s">
        <v>27</v>
      </c>
      <c r="C230" s="6">
        <v>33</v>
      </c>
      <c r="D230" s="6">
        <v>1477</v>
      </c>
      <c r="E230" s="6">
        <f t="shared" si="15"/>
        <v>48741</v>
      </c>
      <c r="F230" s="6">
        <f t="shared" si="16"/>
        <v>48741</v>
      </c>
      <c r="G230" s="2">
        <f t="shared" si="17"/>
        <v>4874.1000000000004</v>
      </c>
      <c r="H230" s="2">
        <f t="shared" si="18"/>
        <v>48741</v>
      </c>
      <c r="I230" s="2">
        <f t="shared" si="19"/>
        <v>4874.1000000000004</v>
      </c>
    </row>
    <row r="231" spans="1:9" customFormat="1">
      <c r="A231" s="6" t="s">
        <v>17</v>
      </c>
      <c r="B231" s="6" t="s">
        <v>18</v>
      </c>
      <c r="C231" s="6">
        <v>44</v>
      </c>
      <c r="D231" s="6">
        <v>1102</v>
      </c>
      <c r="E231" s="6">
        <f t="shared" si="15"/>
        <v>48488</v>
      </c>
      <c r="F231" s="6">
        <f t="shared" si="16"/>
        <v>48488</v>
      </c>
      <c r="G231" s="2">
        <f t="shared" si="17"/>
        <v>4848.8</v>
      </c>
      <c r="H231" s="2">
        <f t="shared" si="18"/>
        <v>48488</v>
      </c>
      <c r="I231" s="2">
        <f t="shared" si="19"/>
        <v>4848.8</v>
      </c>
    </row>
    <row r="232" spans="1:9" customFormat="1">
      <c r="A232" s="6" t="s">
        <v>23</v>
      </c>
      <c r="B232" s="6" t="s">
        <v>32</v>
      </c>
      <c r="C232" s="6">
        <v>86</v>
      </c>
      <c r="D232" s="6">
        <v>1348</v>
      </c>
      <c r="E232" s="6">
        <f t="shared" si="15"/>
        <v>115928</v>
      </c>
      <c r="F232" s="6">
        <f t="shared" si="16"/>
        <v>115928</v>
      </c>
      <c r="G232" s="2">
        <f t="shared" si="17"/>
        <v>11592.800000000001</v>
      </c>
      <c r="H232" s="2">
        <f t="shared" si="18"/>
        <v>115928</v>
      </c>
      <c r="I232" s="2">
        <f t="shared" si="19"/>
        <v>11592.800000000001</v>
      </c>
    </row>
    <row r="233" spans="1:9" customFormat="1">
      <c r="A233" s="6" t="s">
        <v>31</v>
      </c>
      <c r="B233" s="6" t="s">
        <v>34</v>
      </c>
      <c r="C233" s="6">
        <v>12</v>
      </c>
      <c r="D233" s="6">
        <v>1254</v>
      </c>
      <c r="E233" s="6">
        <f t="shared" si="15"/>
        <v>15048</v>
      </c>
      <c r="F233" s="6">
        <f t="shared" si="16"/>
        <v>15048</v>
      </c>
      <c r="G233" s="2">
        <f t="shared" si="17"/>
        <v>0</v>
      </c>
      <c r="H233" s="2">
        <f t="shared" si="18"/>
        <v>15048</v>
      </c>
      <c r="I233" s="2">
        <f t="shared" si="19"/>
        <v>0</v>
      </c>
    </row>
    <row r="234" spans="1:9" customFormat="1">
      <c r="A234" s="6" t="s">
        <v>17</v>
      </c>
      <c r="B234" s="6" t="s">
        <v>18</v>
      </c>
      <c r="C234" s="6">
        <v>36</v>
      </c>
      <c r="D234" s="6">
        <v>1483</v>
      </c>
      <c r="E234" s="6">
        <f t="shared" si="15"/>
        <v>53388</v>
      </c>
      <c r="F234" s="6">
        <f t="shared" si="16"/>
        <v>53388</v>
      </c>
      <c r="G234" s="2">
        <f t="shared" si="17"/>
        <v>5338.8</v>
      </c>
      <c r="H234" s="2">
        <f t="shared" si="18"/>
        <v>53388</v>
      </c>
      <c r="I234" s="2">
        <f t="shared" si="19"/>
        <v>5338.8</v>
      </c>
    </row>
    <row r="235" spans="1:9" customFormat="1">
      <c r="A235" s="6" t="s">
        <v>17</v>
      </c>
      <c r="B235" s="6" t="s">
        <v>34</v>
      </c>
      <c r="C235" s="6">
        <v>24</v>
      </c>
      <c r="D235" s="6">
        <v>1082</v>
      </c>
      <c r="E235" s="6">
        <f t="shared" si="15"/>
        <v>25968</v>
      </c>
      <c r="F235" s="6">
        <f t="shared" si="16"/>
        <v>25968</v>
      </c>
      <c r="G235" s="2">
        <f t="shared" si="17"/>
        <v>2596.8000000000002</v>
      </c>
      <c r="H235" s="2">
        <f t="shared" si="18"/>
        <v>25968</v>
      </c>
      <c r="I235" s="2">
        <f t="shared" si="19"/>
        <v>0</v>
      </c>
    </row>
    <row r="236" spans="1:9" customFormat="1">
      <c r="A236" s="6" t="s">
        <v>17</v>
      </c>
      <c r="B236" s="6" t="s">
        <v>19</v>
      </c>
      <c r="C236" s="6">
        <v>50</v>
      </c>
      <c r="D236" s="6">
        <v>1252</v>
      </c>
      <c r="E236" s="6">
        <f t="shared" si="15"/>
        <v>62600</v>
      </c>
      <c r="F236" s="6">
        <f t="shared" si="16"/>
        <v>62600</v>
      </c>
      <c r="G236" s="2">
        <f t="shared" si="17"/>
        <v>6260</v>
      </c>
      <c r="H236" s="2">
        <f t="shared" si="18"/>
        <v>62600</v>
      </c>
      <c r="I236" s="2">
        <f t="shared" si="19"/>
        <v>6260</v>
      </c>
    </row>
    <row r="237" spans="1:9" customFormat="1">
      <c r="A237" s="6" t="s">
        <v>26</v>
      </c>
      <c r="B237" s="6" t="s">
        <v>34</v>
      </c>
      <c r="C237" s="6">
        <v>35</v>
      </c>
      <c r="D237" s="6">
        <v>1229</v>
      </c>
      <c r="E237" s="6">
        <f t="shared" si="15"/>
        <v>43015</v>
      </c>
      <c r="F237" s="6">
        <f t="shared" si="16"/>
        <v>43015</v>
      </c>
      <c r="G237" s="2">
        <f t="shared" si="17"/>
        <v>4301.5</v>
      </c>
      <c r="H237" s="2">
        <f t="shared" si="18"/>
        <v>43015</v>
      </c>
      <c r="I237" s="2">
        <f t="shared" si="19"/>
        <v>4301.5</v>
      </c>
    </row>
    <row r="238" spans="1:9" customFormat="1">
      <c r="A238" s="6" t="s">
        <v>17</v>
      </c>
      <c r="B238" s="6" t="s">
        <v>18</v>
      </c>
      <c r="C238" s="6">
        <v>74</v>
      </c>
      <c r="D238" s="6">
        <v>1321</v>
      </c>
      <c r="E238" s="6">
        <f t="shared" si="15"/>
        <v>97754</v>
      </c>
      <c r="F238" s="6">
        <f t="shared" si="16"/>
        <v>97754</v>
      </c>
      <c r="G238" s="2">
        <f t="shared" si="17"/>
        <v>9775.4</v>
      </c>
      <c r="H238" s="2">
        <f t="shared" si="18"/>
        <v>97754</v>
      </c>
      <c r="I238" s="2">
        <f t="shared" si="19"/>
        <v>9775.4</v>
      </c>
    </row>
    <row r="239" spans="1:9" customFormat="1">
      <c r="A239" s="6" t="s">
        <v>26</v>
      </c>
      <c r="B239" s="6" t="s">
        <v>19</v>
      </c>
      <c r="C239" s="6">
        <v>7</v>
      </c>
      <c r="D239" s="6">
        <v>1442</v>
      </c>
      <c r="E239" s="6">
        <f t="shared" si="15"/>
        <v>10094</v>
      </c>
      <c r="F239" s="6">
        <f t="shared" si="16"/>
        <v>10094</v>
      </c>
      <c r="G239" s="2">
        <f t="shared" si="17"/>
        <v>0</v>
      </c>
      <c r="H239" s="2">
        <f t="shared" si="18"/>
        <v>10094</v>
      </c>
      <c r="I239" s="2">
        <f t="shared" si="19"/>
        <v>0</v>
      </c>
    </row>
    <row r="240" spans="1:9" customFormat="1">
      <c r="A240" s="6" t="s">
        <v>26</v>
      </c>
      <c r="B240" s="6" t="s">
        <v>34</v>
      </c>
      <c r="C240" s="6">
        <v>87</v>
      </c>
      <c r="D240" s="6">
        <v>1135</v>
      </c>
      <c r="E240" s="6">
        <f t="shared" si="15"/>
        <v>98745</v>
      </c>
      <c r="F240" s="6">
        <f t="shared" si="16"/>
        <v>98745</v>
      </c>
      <c r="G240" s="2">
        <f t="shared" si="17"/>
        <v>9874.5</v>
      </c>
      <c r="H240" s="2">
        <f t="shared" si="18"/>
        <v>98745</v>
      </c>
      <c r="I240" s="2">
        <f t="shared" si="19"/>
        <v>9874.5</v>
      </c>
    </row>
    <row r="241" spans="1:9" customFormat="1">
      <c r="A241" s="6" t="s">
        <v>26</v>
      </c>
      <c r="B241" s="6" t="s">
        <v>19</v>
      </c>
      <c r="C241" s="6">
        <v>96</v>
      </c>
      <c r="D241" s="6">
        <v>1196</v>
      </c>
      <c r="E241" s="6">
        <f t="shared" si="15"/>
        <v>114816</v>
      </c>
      <c r="F241" s="6">
        <f t="shared" si="16"/>
        <v>114816</v>
      </c>
      <c r="G241" s="2">
        <f t="shared" si="17"/>
        <v>11481.6</v>
      </c>
      <c r="H241" s="2">
        <f t="shared" si="18"/>
        <v>114816</v>
      </c>
      <c r="I241" s="2">
        <f t="shared" si="19"/>
        <v>11481.6</v>
      </c>
    </row>
    <row r="242" spans="1:9" customFormat="1">
      <c r="A242" s="6" t="s">
        <v>23</v>
      </c>
      <c r="B242" s="6" t="s">
        <v>24</v>
      </c>
      <c r="C242" s="6">
        <v>14</v>
      </c>
      <c r="D242" s="6">
        <v>1315</v>
      </c>
      <c r="E242" s="6">
        <f t="shared" si="15"/>
        <v>18410</v>
      </c>
      <c r="F242" s="6">
        <f t="shared" si="16"/>
        <v>18410</v>
      </c>
      <c r="G242" s="2">
        <f t="shared" si="17"/>
        <v>0</v>
      </c>
      <c r="H242" s="2">
        <f t="shared" si="18"/>
        <v>18410</v>
      </c>
      <c r="I242" s="2">
        <f t="shared" si="19"/>
        <v>0</v>
      </c>
    </row>
    <row r="243" spans="1:9" customFormat="1">
      <c r="A243" s="6" t="s">
        <v>17</v>
      </c>
      <c r="B243" s="6" t="s">
        <v>18</v>
      </c>
      <c r="C243" s="6">
        <v>54</v>
      </c>
      <c r="D243" s="6">
        <v>1076</v>
      </c>
      <c r="E243" s="6">
        <f t="shared" si="15"/>
        <v>58104</v>
      </c>
      <c r="F243" s="6">
        <f t="shared" si="16"/>
        <v>58104</v>
      </c>
      <c r="G243" s="2">
        <f t="shared" si="17"/>
        <v>5810.4000000000005</v>
      </c>
      <c r="H243" s="2">
        <f t="shared" si="18"/>
        <v>58104</v>
      </c>
      <c r="I243" s="2">
        <f t="shared" si="19"/>
        <v>5810.4000000000005</v>
      </c>
    </row>
    <row r="244" spans="1:9" customFormat="1">
      <c r="A244" s="6" t="s">
        <v>17</v>
      </c>
      <c r="B244" s="6" t="s">
        <v>24</v>
      </c>
      <c r="C244" s="6">
        <v>77</v>
      </c>
      <c r="D244" s="6">
        <v>1328</v>
      </c>
      <c r="E244" s="6">
        <f t="shared" si="15"/>
        <v>102256</v>
      </c>
      <c r="F244" s="6">
        <f t="shared" si="16"/>
        <v>102256</v>
      </c>
      <c r="G244" s="2">
        <f t="shared" si="17"/>
        <v>10225.6</v>
      </c>
      <c r="H244" s="2">
        <f t="shared" si="18"/>
        <v>102256</v>
      </c>
      <c r="I244" s="2">
        <f t="shared" si="19"/>
        <v>10225.6</v>
      </c>
    </row>
    <row r="245" spans="1:9" customFormat="1">
      <c r="A245" s="6" t="s">
        <v>26</v>
      </c>
      <c r="B245" s="6" t="s">
        <v>27</v>
      </c>
      <c r="C245" s="6">
        <v>74</v>
      </c>
      <c r="D245" s="6">
        <v>1175</v>
      </c>
      <c r="E245" s="6">
        <f t="shared" si="15"/>
        <v>86950</v>
      </c>
      <c r="F245" s="6">
        <f t="shared" si="16"/>
        <v>86950</v>
      </c>
      <c r="G245" s="2">
        <f t="shared" si="17"/>
        <v>8695</v>
      </c>
      <c r="H245" s="2">
        <f t="shared" si="18"/>
        <v>86950</v>
      </c>
      <c r="I245" s="2">
        <f t="shared" si="19"/>
        <v>8695</v>
      </c>
    </row>
    <row r="246" spans="1:9" customFormat="1">
      <c r="A246" s="6" t="s">
        <v>23</v>
      </c>
      <c r="B246" s="6" t="s">
        <v>18</v>
      </c>
      <c r="C246" s="6">
        <v>93</v>
      </c>
      <c r="D246" s="6">
        <v>1287</v>
      </c>
      <c r="E246" s="6">
        <f t="shared" si="15"/>
        <v>119691</v>
      </c>
      <c r="F246" s="6">
        <f t="shared" si="16"/>
        <v>119691</v>
      </c>
      <c r="G246" s="2">
        <f t="shared" si="17"/>
        <v>11969.1</v>
      </c>
      <c r="H246" s="2">
        <f t="shared" si="18"/>
        <v>119691</v>
      </c>
      <c r="I246" s="2">
        <f t="shared" si="19"/>
        <v>11969.1</v>
      </c>
    </row>
    <row r="247" spans="1:9" customFormat="1">
      <c r="A247" s="6" t="s">
        <v>17</v>
      </c>
      <c r="B247" s="6" t="s">
        <v>19</v>
      </c>
      <c r="C247" s="6">
        <v>60</v>
      </c>
      <c r="D247" s="6">
        <v>1047</v>
      </c>
      <c r="E247" s="6">
        <f t="shared" si="15"/>
        <v>62820</v>
      </c>
      <c r="F247" s="6">
        <f t="shared" si="16"/>
        <v>62820</v>
      </c>
      <c r="G247" s="2">
        <f t="shared" si="17"/>
        <v>6282</v>
      </c>
      <c r="H247" s="2">
        <f t="shared" si="18"/>
        <v>62820</v>
      </c>
      <c r="I247" s="2">
        <f t="shared" si="19"/>
        <v>6282</v>
      </c>
    </row>
    <row r="248" spans="1:9" customFormat="1">
      <c r="A248" s="6" t="s">
        <v>31</v>
      </c>
      <c r="B248" s="6" t="s">
        <v>27</v>
      </c>
      <c r="C248" s="6">
        <v>34</v>
      </c>
      <c r="D248" s="6">
        <v>1113</v>
      </c>
      <c r="E248" s="6">
        <f t="shared" si="15"/>
        <v>37842</v>
      </c>
      <c r="F248" s="6">
        <f t="shared" si="16"/>
        <v>37842</v>
      </c>
      <c r="G248" s="2">
        <f t="shared" si="17"/>
        <v>3784.2000000000003</v>
      </c>
      <c r="H248" s="2">
        <f t="shared" si="18"/>
        <v>37842</v>
      </c>
      <c r="I248" s="2">
        <f t="shared" si="19"/>
        <v>3784.2000000000003</v>
      </c>
    </row>
    <row r="249" spans="1:9" customFormat="1">
      <c r="A249" s="6" t="s">
        <v>17</v>
      </c>
      <c r="B249" s="6" t="s">
        <v>21</v>
      </c>
      <c r="C249" s="6">
        <v>16</v>
      </c>
      <c r="D249" s="6">
        <v>1246</v>
      </c>
      <c r="E249" s="6">
        <f t="shared" si="15"/>
        <v>19936</v>
      </c>
      <c r="F249" s="6">
        <f t="shared" si="16"/>
        <v>19936</v>
      </c>
      <c r="G249" s="2">
        <f t="shared" si="17"/>
        <v>0</v>
      </c>
      <c r="H249" s="2">
        <f t="shared" si="18"/>
        <v>19936</v>
      </c>
      <c r="I249" s="2">
        <f t="shared" si="19"/>
        <v>0</v>
      </c>
    </row>
    <row r="250" spans="1:9" customFormat="1">
      <c r="A250" s="6" t="s">
        <v>23</v>
      </c>
      <c r="B250" s="6" t="s">
        <v>32</v>
      </c>
      <c r="C250" s="6">
        <v>52</v>
      </c>
      <c r="D250" s="6">
        <v>1153</v>
      </c>
      <c r="E250" s="6">
        <f t="shared" si="15"/>
        <v>59956</v>
      </c>
      <c r="F250" s="6">
        <f t="shared" si="16"/>
        <v>59956</v>
      </c>
      <c r="G250" s="2">
        <f t="shared" si="17"/>
        <v>5995.6</v>
      </c>
      <c r="H250" s="2">
        <f t="shared" si="18"/>
        <v>59956</v>
      </c>
      <c r="I250" s="2">
        <f t="shared" si="19"/>
        <v>5995.6</v>
      </c>
    </row>
    <row r="251" spans="1:9" customFormat="1">
      <c r="A251" s="6" t="s">
        <v>37</v>
      </c>
      <c r="B251" s="6" t="s">
        <v>32</v>
      </c>
      <c r="C251" s="6">
        <v>48</v>
      </c>
      <c r="D251" s="6">
        <v>1038</v>
      </c>
      <c r="E251" s="6">
        <f t="shared" si="15"/>
        <v>49824</v>
      </c>
      <c r="F251" s="6">
        <f t="shared" si="16"/>
        <v>49824</v>
      </c>
      <c r="G251" s="2">
        <f t="shared" si="17"/>
        <v>4982.4000000000005</v>
      </c>
      <c r="H251" s="2">
        <f t="shared" si="18"/>
        <v>49824</v>
      </c>
      <c r="I251" s="2">
        <f t="shared" si="19"/>
        <v>4982.4000000000005</v>
      </c>
    </row>
    <row r="252" spans="1:9" customFormat="1">
      <c r="A252" s="6" t="s">
        <v>36</v>
      </c>
      <c r="B252" s="6" t="s">
        <v>34</v>
      </c>
      <c r="C252" s="6">
        <v>73</v>
      </c>
      <c r="D252" s="6">
        <v>1449</v>
      </c>
      <c r="E252" s="6">
        <f t="shared" si="15"/>
        <v>105777</v>
      </c>
      <c r="F252" s="6">
        <f t="shared" si="16"/>
        <v>105777</v>
      </c>
      <c r="G252" s="2">
        <f t="shared" si="17"/>
        <v>10577.7</v>
      </c>
      <c r="H252" s="2">
        <f t="shared" si="18"/>
        <v>105777</v>
      </c>
      <c r="I252" s="2">
        <f t="shared" si="19"/>
        <v>10577.7</v>
      </c>
    </row>
    <row r="253" spans="1:9" customFormat="1">
      <c r="A253" s="6" t="s">
        <v>23</v>
      </c>
      <c r="B253" s="6" t="s">
        <v>24</v>
      </c>
      <c r="C253" s="6">
        <v>10</v>
      </c>
      <c r="D253" s="6">
        <v>1183</v>
      </c>
      <c r="E253" s="6">
        <f t="shared" si="15"/>
        <v>11830</v>
      </c>
      <c r="F253" s="6">
        <f t="shared" si="16"/>
        <v>11830</v>
      </c>
      <c r="G253" s="2">
        <f t="shared" si="17"/>
        <v>0</v>
      </c>
      <c r="H253" s="2">
        <f t="shared" si="18"/>
        <v>11830</v>
      </c>
      <c r="I253" s="2">
        <f t="shared" si="19"/>
        <v>0</v>
      </c>
    </row>
    <row r="254" spans="1:9" customFormat="1">
      <c r="A254" s="6" t="s">
        <v>17</v>
      </c>
      <c r="B254" s="6" t="s">
        <v>19</v>
      </c>
      <c r="C254" s="6">
        <v>79</v>
      </c>
      <c r="D254" s="6">
        <v>1455</v>
      </c>
      <c r="E254" s="6">
        <f t="shared" si="15"/>
        <v>114945</v>
      </c>
      <c r="F254" s="6">
        <f t="shared" si="16"/>
        <v>114945</v>
      </c>
      <c r="G254" s="2">
        <f t="shared" si="17"/>
        <v>11494.5</v>
      </c>
      <c r="H254" s="2">
        <f t="shared" si="18"/>
        <v>114945</v>
      </c>
      <c r="I254" s="2">
        <f t="shared" si="19"/>
        <v>11494.5</v>
      </c>
    </row>
    <row r="255" spans="1:9" customFormat="1">
      <c r="A255" s="6" t="s">
        <v>23</v>
      </c>
      <c r="B255" s="6" t="s">
        <v>34</v>
      </c>
      <c r="C255" s="6">
        <v>100</v>
      </c>
      <c r="D255" s="6">
        <v>1470</v>
      </c>
      <c r="E255" s="6">
        <f t="shared" si="15"/>
        <v>147000</v>
      </c>
      <c r="F255" s="6">
        <f t="shared" si="16"/>
        <v>147000</v>
      </c>
      <c r="G255" s="2">
        <f t="shared" si="17"/>
        <v>14700</v>
      </c>
      <c r="H255" s="2">
        <f t="shared" si="18"/>
        <v>147000</v>
      </c>
      <c r="I255" s="2">
        <f t="shared" si="19"/>
        <v>14700</v>
      </c>
    </row>
    <row r="256" spans="1:9" customFormat="1">
      <c r="A256" s="6" t="s">
        <v>31</v>
      </c>
      <c r="B256" s="6" t="s">
        <v>34</v>
      </c>
      <c r="C256" s="6">
        <v>74</v>
      </c>
      <c r="D256" s="6">
        <v>1223</v>
      </c>
      <c r="E256" s="6">
        <f t="shared" si="15"/>
        <v>90502</v>
      </c>
      <c r="F256" s="6">
        <f t="shared" si="16"/>
        <v>90502</v>
      </c>
      <c r="G256" s="2">
        <f t="shared" si="17"/>
        <v>9050.2000000000007</v>
      </c>
      <c r="H256" s="2">
        <f t="shared" si="18"/>
        <v>90502</v>
      </c>
      <c r="I256" s="2">
        <f t="shared" si="19"/>
        <v>9050.2000000000007</v>
      </c>
    </row>
    <row r="257" spans="1:9" customFormat="1">
      <c r="A257" s="6" t="s">
        <v>23</v>
      </c>
      <c r="B257" s="6" t="s">
        <v>18</v>
      </c>
      <c r="C257" s="6">
        <v>3</v>
      </c>
      <c r="D257" s="6">
        <v>1425</v>
      </c>
      <c r="E257" s="6">
        <f t="shared" si="15"/>
        <v>4275</v>
      </c>
      <c r="F257" s="6">
        <f t="shared" si="16"/>
        <v>4275</v>
      </c>
      <c r="G257" s="2">
        <f t="shared" si="17"/>
        <v>0</v>
      </c>
      <c r="H257" s="2">
        <f t="shared" si="18"/>
        <v>4275</v>
      </c>
      <c r="I257" s="2">
        <f t="shared" si="19"/>
        <v>0</v>
      </c>
    </row>
    <row r="258" spans="1:9" customFormat="1">
      <c r="A258" s="6" t="s">
        <v>31</v>
      </c>
      <c r="B258" s="6" t="s">
        <v>34</v>
      </c>
      <c r="C258" s="6">
        <v>28</v>
      </c>
      <c r="D258" s="6">
        <v>1131</v>
      </c>
      <c r="E258" s="6">
        <f t="shared" si="15"/>
        <v>31668</v>
      </c>
      <c r="F258" s="6">
        <f t="shared" si="16"/>
        <v>31668</v>
      </c>
      <c r="G258" s="2">
        <f t="shared" si="17"/>
        <v>3166.8</v>
      </c>
      <c r="H258" s="2">
        <f t="shared" si="18"/>
        <v>31668</v>
      </c>
      <c r="I258" s="2">
        <f t="shared" si="19"/>
        <v>3166.8</v>
      </c>
    </row>
    <row r="259" spans="1:9" customFormat="1">
      <c r="A259" s="6" t="s">
        <v>37</v>
      </c>
      <c r="B259" s="6" t="s">
        <v>32</v>
      </c>
      <c r="C259" s="6">
        <v>84</v>
      </c>
      <c r="D259" s="6">
        <v>1037</v>
      </c>
      <c r="E259" s="6">
        <f t="shared" ref="E259:E322" si="20">F259</f>
        <v>87108</v>
      </c>
      <c r="F259" s="6">
        <f t="shared" ref="F259:F322" si="21">C259*D259</f>
        <v>87108</v>
      </c>
      <c r="G259" s="2">
        <f t="shared" ref="G259:G322" si="22">IF(F259&gt;=20000,F259*10%,0)</f>
        <v>8710.8000000000011</v>
      </c>
      <c r="H259" s="2">
        <f t="shared" ref="H259:H322" si="23">F259</f>
        <v>87108</v>
      </c>
      <c r="I259" s="2">
        <f t="shared" ref="I259:I322" si="24">IF(F259&gt;30000,F259*0.1,0)</f>
        <v>8710.8000000000011</v>
      </c>
    </row>
    <row r="260" spans="1:9" customFormat="1">
      <c r="A260" s="6" t="s">
        <v>31</v>
      </c>
      <c r="B260" s="6" t="s">
        <v>27</v>
      </c>
      <c r="C260" s="6">
        <v>43</v>
      </c>
      <c r="D260" s="6">
        <v>1419</v>
      </c>
      <c r="E260" s="6">
        <f t="shared" si="20"/>
        <v>61017</v>
      </c>
      <c r="F260" s="6">
        <f t="shared" si="21"/>
        <v>61017</v>
      </c>
      <c r="G260" s="2">
        <f t="shared" si="22"/>
        <v>6101.7000000000007</v>
      </c>
      <c r="H260" s="2">
        <f t="shared" si="23"/>
        <v>61017</v>
      </c>
      <c r="I260" s="2">
        <f t="shared" si="24"/>
        <v>6101.7000000000007</v>
      </c>
    </row>
    <row r="261" spans="1:9" customFormat="1">
      <c r="A261" s="6" t="s">
        <v>26</v>
      </c>
      <c r="B261" s="6" t="s">
        <v>32</v>
      </c>
      <c r="C261" s="6">
        <v>45</v>
      </c>
      <c r="D261" s="6">
        <v>1471</v>
      </c>
      <c r="E261" s="6">
        <f t="shared" si="20"/>
        <v>66195</v>
      </c>
      <c r="F261" s="6">
        <f t="shared" si="21"/>
        <v>66195</v>
      </c>
      <c r="G261" s="2">
        <f t="shared" si="22"/>
        <v>6619.5</v>
      </c>
      <c r="H261" s="2">
        <f t="shared" si="23"/>
        <v>66195</v>
      </c>
      <c r="I261" s="2">
        <f t="shared" si="24"/>
        <v>6619.5</v>
      </c>
    </row>
    <row r="262" spans="1:9" customFormat="1">
      <c r="A262" s="6" t="s">
        <v>36</v>
      </c>
      <c r="B262" s="6" t="s">
        <v>32</v>
      </c>
      <c r="C262" s="6">
        <v>99</v>
      </c>
      <c r="D262" s="6">
        <v>1402</v>
      </c>
      <c r="E262" s="6">
        <f t="shared" si="20"/>
        <v>138798</v>
      </c>
      <c r="F262" s="6">
        <f t="shared" si="21"/>
        <v>138798</v>
      </c>
      <c r="G262" s="2">
        <f t="shared" si="22"/>
        <v>13879.800000000001</v>
      </c>
      <c r="H262" s="2">
        <f t="shared" si="23"/>
        <v>138798</v>
      </c>
      <c r="I262" s="2">
        <f t="shared" si="24"/>
        <v>13879.800000000001</v>
      </c>
    </row>
    <row r="263" spans="1:9" customFormat="1">
      <c r="A263" s="6" t="s">
        <v>36</v>
      </c>
      <c r="B263" s="6" t="s">
        <v>27</v>
      </c>
      <c r="C263" s="6">
        <v>35</v>
      </c>
      <c r="D263" s="6">
        <v>1405</v>
      </c>
      <c r="E263" s="6">
        <f t="shared" si="20"/>
        <v>49175</v>
      </c>
      <c r="F263" s="6">
        <f t="shared" si="21"/>
        <v>49175</v>
      </c>
      <c r="G263" s="2">
        <f t="shared" si="22"/>
        <v>4917.5</v>
      </c>
      <c r="H263" s="2">
        <f t="shared" si="23"/>
        <v>49175</v>
      </c>
      <c r="I263" s="2">
        <f t="shared" si="24"/>
        <v>4917.5</v>
      </c>
    </row>
    <row r="264" spans="1:9" customFormat="1">
      <c r="A264" s="6" t="s">
        <v>31</v>
      </c>
      <c r="B264" s="6" t="s">
        <v>34</v>
      </c>
      <c r="C264" s="6">
        <v>27</v>
      </c>
      <c r="D264" s="6">
        <v>1174</v>
      </c>
      <c r="E264" s="6">
        <f t="shared" si="20"/>
        <v>31698</v>
      </c>
      <c r="F264" s="6">
        <f t="shared" si="21"/>
        <v>31698</v>
      </c>
      <c r="G264" s="2">
        <f t="shared" si="22"/>
        <v>3169.8</v>
      </c>
      <c r="H264" s="2">
        <f t="shared" si="23"/>
        <v>31698</v>
      </c>
      <c r="I264" s="2">
        <f t="shared" si="24"/>
        <v>3169.8</v>
      </c>
    </row>
    <row r="265" spans="1:9" customFormat="1">
      <c r="A265" s="6" t="s">
        <v>31</v>
      </c>
      <c r="B265" s="6" t="s">
        <v>19</v>
      </c>
      <c r="C265" s="6">
        <v>57</v>
      </c>
      <c r="D265" s="6">
        <v>1456</v>
      </c>
      <c r="E265" s="6">
        <f t="shared" si="20"/>
        <v>82992</v>
      </c>
      <c r="F265" s="6">
        <f t="shared" si="21"/>
        <v>82992</v>
      </c>
      <c r="G265" s="2">
        <f t="shared" si="22"/>
        <v>8299.2000000000007</v>
      </c>
      <c r="H265" s="2">
        <f t="shared" si="23"/>
        <v>82992</v>
      </c>
      <c r="I265" s="2">
        <f t="shared" si="24"/>
        <v>8299.2000000000007</v>
      </c>
    </row>
    <row r="266" spans="1:9" customFormat="1">
      <c r="A266" s="6" t="s">
        <v>23</v>
      </c>
      <c r="B266" s="6" t="s">
        <v>24</v>
      </c>
      <c r="C266" s="6">
        <v>60</v>
      </c>
      <c r="D266" s="6">
        <v>1399</v>
      </c>
      <c r="E266" s="6">
        <f t="shared" si="20"/>
        <v>83940</v>
      </c>
      <c r="F266" s="6">
        <f t="shared" si="21"/>
        <v>83940</v>
      </c>
      <c r="G266" s="2">
        <f t="shared" si="22"/>
        <v>8394</v>
      </c>
      <c r="H266" s="2">
        <f t="shared" si="23"/>
        <v>83940</v>
      </c>
      <c r="I266" s="2">
        <f t="shared" si="24"/>
        <v>8394</v>
      </c>
    </row>
    <row r="267" spans="1:9" customFormat="1">
      <c r="A267" s="6" t="s">
        <v>17</v>
      </c>
      <c r="B267" s="6" t="s">
        <v>21</v>
      </c>
      <c r="C267" s="6">
        <v>93</v>
      </c>
      <c r="D267" s="6">
        <v>1100</v>
      </c>
      <c r="E267" s="6">
        <f t="shared" si="20"/>
        <v>102300</v>
      </c>
      <c r="F267" s="6">
        <f t="shared" si="21"/>
        <v>102300</v>
      </c>
      <c r="G267" s="2">
        <f t="shared" si="22"/>
        <v>10230</v>
      </c>
      <c r="H267" s="2">
        <f t="shared" si="23"/>
        <v>102300</v>
      </c>
      <c r="I267" s="2">
        <f t="shared" si="24"/>
        <v>10230</v>
      </c>
    </row>
    <row r="268" spans="1:9" customFormat="1">
      <c r="A268" s="6" t="s">
        <v>26</v>
      </c>
      <c r="B268" s="6" t="s">
        <v>32</v>
      </c>
      <c r="C268" s="6">
        <v>51</v>
      </c>
      <c r="D268" s="6">
        <v>1302</v>
      </c>
      <c r="E268" s="6">
        <f t="shared" si="20"/>
        <v>66402</v>
      </c>
      <c r="F268" s="6">
        <f t="shared" si="21"/>
        <v>66402</v>
      </c>
      <c r="G268" s="2">
        <f t="shared" si="22"/>
        <v>6640.2000000000007</v>
      </c>
      <c r="H268" s="2">
        <f t="shared" si="23"/>
        <v>66402</v>
      </c>
      <c r="I268" s="2">
        <f t="shared" si="24"/>
        <v>6640.2000000000007</v>
      </c>
    </row>
    <row r="269" spans="1:9" customFormat="1">
      <c r="A269" s="6" t="s">
        <v>36</v>
      </c>
      <c r="B269" s="6" t="s">
        <v>18</v>
      </c>
      <c r="C269" s="6">
        <v>27</v>
      </c>
      <c r="D269" s="6">
        <v>1419</v>
      </c>
      <c r="E269" s="6">
        <f t="shared" si="20"/>
        <v>38313</v>
      </c>
      <c r="F269" s="6">
        <f t="shared" si="21"/>
        <v>38313</v>
      </c>
      <c r="G269" s="2">
        <f t="shared" si="22"/>
        <v>3831.3</v>
      </c>
      <c r="H269" s="2">
        <f t="shared" si="23"/>
        <v>38313</v>
      </c>
      <c r="I269" s="2">
        <f t="shared" si="24"/>
        <v>3831.3</v>
      </c>
    </row>
    <row r="270" spans="1:9" customFormat="1">
      <c r="A270" s="6" t="s">
        <v>26</v>
      </c>
      <c r="B270" s="6" t="s">
        <v>32</v>
      </c>
      <c r="C270" s="6">
        <v>18</v>
      </c>
      <c r="D270" s="6">
        <v>1432</v>
      </c>
      <c r="E270" s="6">
        <f t="shared" si="20"/>
        <v>25776</v>
      </c>
      <c r="F270" s="6">
        <f t="shared" si="21"/>
        <v>25776</v>
      </c>
      <c r="G270" s="2">
        <f t="shared" si="22"/>
        <v>2577.6000000000004</v>
      </c>
      <c r="H270" s="2">
        <f t="shared" si="23"/>
        <v>25776</v>
      </c>
      <c r="I270" s="2">
        <f t="shared" si="24"/>
        <v>0</v>
      </c>
    </row>
    <row r="271" spans="1:9" customFormat="1">
      <c r="A271" s="6" t="s">
        <v>37</v>
      </c>
      <c r="B271" s="6" t="s">
        <v>27</v>
      </c>
      <c r="C271" s="6">
        <v>64</v>
      </c>
      <c r="D271" s="6">
        <v>1165</v>
      </c>
      <c r="E271" s="6">
        <f t="shared" si="20"/>
        <v>74560</v>
      </c>
      <c r="F271" s="6">
        <f t="shared" si="21"/>
        <v>74560</v>
      </c>
      <c r="G271" s="2">
        <f t="shared" si="22"/>
        <v>7456</v>
      </c>
      <c r="H271" s="2">
        <f t="shared" si="23"/>
        <v>74560</v>
      </c>
      <c r="I271" s="2">
        <f t="shared" si="24"/>
        <v>7456</v>
      </c>
    </row>
    <row r="272" spans="1:9" customFormat="1">
      <c r="A272" s="6" t="s">
        <v>37</v>
      </c>
      <c r="B272" s="6" t="s">
        <v>18</v>
      </c>
      <c r="C272" s="6">
        <v>83</v>
      </c>
      <c r="D272" s="6">
        <v>1153</v>
      </c>
      <c r="E272" s="6">
        <f t="shared" si="20"/>
        <v>95699</v>
      </c>
      <c r="F272" s="6">
        <f t="shared" si="21"/>
        <v>95699</v>
      </c>
      <c r="G272" s="2">
        <f t="shared" si="22"/>
        <v>9569.9</v>
      </c>
      <c r="H272" s="2">
        <f t="shared" si="23"/>
        <v>95699</v>
      </c>
      <c r="I272" s="2">
        <f t="shared" si="24"/>
        <v>9569.9</v>
      </c>
    </row>
    <row r="273" spans="1:9" customFormat="1">
      <c r="A273" s="6" t="s">
        <v>23</v>
      </c>
      <c r="B273" s="6" t="s">
        <v>21</v>
      </c>
      <c r="C273" s="6">
        <v>4</v>
      </c>
      <c r="D273" s="6">
        <v>1284</v>
      </c>
      <c r="E273" s="6">
        <f t="shared" si="20"/>
        <v>5136</v>
      </c>
      <c r="F273" s="6">
        <f t="shared" si="21"/>
        <v>5136</v>
      </c>
      <c r="G273" s="2">
        <f t="shared" si="22"/>
        <v>0</v>
      </c>
      <c r="H273" s="2">
        <f t="shared" si="23"/>
        <v>5136</v>
      </c>
      <c r="I273" s="2">
        <f t="shared" si="24"/>
        <v>0</v>
      </c>
    </row>
    <row r="274" spans="1:9" customFormat="1">
      <c r="A274" s="6" t="s">
        <v>26</v>
      </c>
      <c r="B274" s="6" t="s">
        <v>32</v>
      </c>
      <c r="C274" s="6">
        <v>24</v>
      </c>
      <c r="D274" s="6">
        <v>1042</v>
      </c>
      <c r="E274" s="6">
        <f t="shared" si="20"/>
        <v>25008</v>
      </c>
      <c r="F274" s="6">
        <f t="shared" si="21"/>
        <v>25008</v>
      </c>
      <c r="G274" s="2">
        <f t="shared" si="22"/>
        <v>2500.8000000000002</v>
      </c>
      <c r="H274" s="2">
        <f t="shared" si="23"/>
        <v>25008</v>
      </c>
      <c r="I274" s="2">
        <f t="shared" si="24"/>
        <v>0</v>
      </c>
    </row>
    <row r="275" spans="1:9" customFormat="1">
      <c r="A275" s="6" t="s">
        <v>31</v>
      </c>
      <c r="B275" s="6" t="s">
        <v>32</v>
      </c>
      <c r="C275" s="6">
        <v>17</v>
      </c>
      <c r="D275" s="6">
        <v>1054</v>
      </c>
      <c r="E275" s="6">
        <f t="shared" si="20"/>
        <v>17918</v>
      </c>
      <c r="F275" s="6">
        <f t="shared" si="21"/>
        <v>17918</v>
      </c>
      <c r="G275" s="2">
        <f t="shared" si="22"/>
        <v>0</v>
      </c>
      <c r="H275" s="2">
        <f t="shared" si="23"/>
        <v>17918</v>
      </c>
      <c r="I275" s="2">
        <f t="shared" si="24"/>
        <v>0</v>
      </c>
    </row>
    <row r="276" spans="1:9" customFormat="1">
      <c r="A276" s="6" t="s">
        <v>26</v>
      </c>
      <c r="B276" s="6" t="s">
        <v>34</v>
      </c>
      <c r="C276" s="6">
        <v>49</v>
      </c>
      <c r="D276" s="6">
        <v>1126</v>
      </c>
      <c r="E276" s="6">
        <f t="shared" si="20"/>
        <v>55174</v>
      </c>
      <c r="F276" s="6">
        <f t="shared" si="21"/>
        <v>55174</v>
      </c>
      <c r="G276" s="2">
        <f t="shared" si="22"/>
        <v>5517.4000000000005</v>
      </c>
      <c r="H276" s="2">
        <f t="shared" si="23"/>
        <v>55174</v>
      </c>
      <c r="I276" s="2">
        <f t="shared" si="24"/>
        <v>5517.4000000000005</v>
      </c>
    </row>
    <row r="277" spans="1:9" customFormat="1">
      <c r="A277" s="6" t="s">
        <v>31</v>
      </c>
      <c r="B277" s="6" t="s">
        <v>19</v>
      </c>
      <c r="C277" s="6">
        <v>32</v>
      </c>
      <c r="D277" s="6">
        <v>1362</v>
      </c>
      <c r="E277" s="6">
        <f t="shared" si="20"/>
        <v>43584</v>
      </c>
      <c r="F277" s="6">
        <f t="shared" si="21"/>
        <v>43584</v>
      </c>
      <c r="G277" s="2">
        <f t="shared" si="22"/>
        <v>4358.4000000000005</v>
      </c>
      <c r="H277" s="2">
        <f t="shared" si="23"/>
        <v>43584</v>
      </c>
      <c r="I277" s="2">
        <f t="shared" si="24"/>
        <v>4358.4000000000005</v>
      </c>
    </row>
    <row r="278" spans="1:9" customFormat="1">
      <c r="A278" s="6" t="s">
        <v>23</v>
      </c>
      <c r="B278" s="6" t="s">
        <v>18</v>
      </c>
      <c r="C278" s="6">
        <v>52</v>
      </c>
      <c r="D278" s="6">
        <v>1430</v>
      </c>
      <c r="E278" s="6">
        <f t="shared" si="20"/>
        <v>74360</v>
      </c>
      <c r="F278" s="6">
        <f t="shared" si="21"/>
        <v>74360</v>
      </c>
      <c r="G278" s="2">
        <f t="shared" si="22"/>
        <v>7436</v>
      </c>
      <c r="H278" s="2">
        <f t="shared" si="23"/>
        <v>74360</v>
      </c>
      <c r="I278" s="2">
        <f t="shared" si="24"/>
        <v>7436</v>
      </c>
    </row>
    <row r="279" spans="1:9" customFormat="1">
      <c r="A279" s="6" t="s">
        <v>26</v>
      </c>
      <c r="B279" s="6" t="s">
        <v>24</v>
      </c>
      <c r="C279" s="6">
        <v>39</v>
      </c>
      <c r="D279" s="6">
        <v>1333</v>
      </c>
      <c r="E279" s="6">
        <f t="shared" si="20"/>
        <v>51987</v>
      </c>
      <c r="F279" s="6">
        <f t="shared" si="21"/>
        <v>51987</v>
      </c>
      <c r="G279" s="2">
        <f t="shared" si="22"/>
        <v>5198.7000000000007</v>
      </c>
      <c r="H279" s="2">
        <f t="shared" si="23"/>
        <v>51987</v>
      </c>
      <c r="I279" s="2">
        <f t="shared" si="24"/>
        <v>5198.7000000000007</v>
      </c>
    </row>
    <row r="280" spans="1:9" customFormat="1">
      <c r="A280" s="6" t="s">
        <v>36</v>
      </c>
      <c r="B280" s="6" t="s">
        <v>24</v>
      </c>
      <c r="C280" s="6">
        <v>17</v>
      </c>
      <c r="D280" s="6">
        <v>1415</v>
      </c>
      <c r="E280" s="6">
        <f t="shared" si="20"/>
        <v>24055</v>
      </c>
      <c r="F280" s="6">
        <f t="shared" si="21"/>
        <v>24055</v>
      </c>
      <c r="G280" s="2">
        <f t="shared" si="22"/>
        <v>2405.5</v>
      </c>
      <c r="H280" s="2">
        <f t="shared" si="23"/>
        <v>24055</v>
      </c>
      <c r="I280" s="2">
        <f t="shared" si="24"/>
        <v>0</v>
      </c>
    </row>
    <row r="281" spans="1:9" customFormat="1">
      <c r="A281" s="6" t="s">
        <v>26</v>
      </c>
      <c r="B281" s="6" t="s">
        <v>21</v>
      </c>
      <c r="C281" s="6">
        <v>83</v>
      </c>
      <c r="D281" s="6">
        <v>1150</v>
      </c>
      <c r="E281" s="6">
        <f t="shared" si="20"/>
        <v>95450</v>
      </c>
      <c r="F281" s="6">
        <f t="shared" si="21"/>
        <v>95450</v>
      </c>
      <c r="G281" s="2">
        <f t="shared" si="22"/>
        <v>9545</v>
      </c>
      <c r="H281" s="2">
        <f t="shared" si="23"/>
        <v>95450</v>
      </c>
      <c r="I281" s="2">
        <f t="shared" si="24"/>
        <v>9545</v>
      </c>
    </row>
    <row r="282" spans="1:9" customFormat="1">
      <c r="A282" s="6" t="s">
        <v>36</v>
      </c>
      <c r="B282" s="6" t="s">
        <v>32</v>
      </c>
      <c r="C282" s="6">
        <v>22</v>
      </c>
      <c r="D282" s="6">
        <v>1332</v>
      </c>
      <c r="E282" s="6">
        <f t="shared" si="20"/>
        <v>29304</v>
      </c>
      <c r="F282" s="6">
        <f t="shared" si="21"/>
        <v>29304</v>
      </c>
      <c r="G282" s="2">
        <f t="shared" si="22"/>
        <v>2930.4</v>
      </c>
      <c r="H282" s="2">
        <f t="shared" si="23"/>
        <v>29304</v>
      </c>
      <c r="I282" s="2">
        <f t="shared" si="24"/>
        <v>0</v>
      </c>
    </row>
    <row r="283" spans="1:9" customFormat="1">
      <c r="A283" s="6" t="s">
        <v>26</v>
      </c>
      <c r="B283" s="6" t="s">
        <v>34</v>
      </c>
      <c r="C283" s="6">
        <v>96</v>
      </c>
      <c r="D283" s="6">
        <v>1344</v>
      </c>
      <c r="E283" s="6">
        <f t="shared" si="20"/>
        <v>129024</v>
      </c>
      <c r="F283" s="6">
        <f t="shared" si="21"/>
        <v>129024</v>
      </c>
      <c r="G283" s="2">
        <f t="shared" si="22"/>
        <v>12902.400000000001</v>
      </c>
      <c r="H283" s="2">
        <f t="shared" si="23"/>
        <v>129024</v>
      </c>
      <c r="I283" s="2">
        <f t="shared" si="24"/>
        <v>12902.400000000001</v>
      </c>
    </row>
    <row r="284" spans="1:9" customFormat="1">
      <c r="A284" s="6" t="s">
        <v>26</v>
      </c>
      <c r="B284" s="6" t="s">
        <v>24</v>
      </c>
      <c r="C284" s="6">
        <v>89</v>
      </c>
      <c r="D284" s="6">
        <v>1171</v>
      </c>
      <c r="E284" s="6">
        <f t="shared" si="20"/>
        <v>104219</v>
      </c>
      <c r="F284" s="6">
        <f t="shared" si="21"/>
        <v>104219</v>
      </c>
      <c r="G284" s="2">
        <f t="shared" si="22"/>
        <v>10421.900000000001</v>
      </c>
      <c r="H284" s="2">
        <f t="shared" si="23"/>
        <v>104219</v>
      </c>
      <c r="I284" s="2">
        <f t="shared" si="24"/>
        <v>10421.900000000001</v>
      </c>
    </row>
    <row r="285" spans="1:9" customFormat="1">
      <c r="A285" s="6" t="s">
        <v>17</v>
      </c>
      <c r="B285" s="6" t="s">
        <v>32</v>
      </c>
      <c r="C285" s="6">
        <v>78</v>
      </c>
      <c r="D285" s="6">
        <v>1003</v>
      </c>
      <c r="E285" s="6">
        <f t="shared" si="20"/>
        <v>78234</v>
      </c>
      <c r="F285" s="6">
        <f t="shared" si="21"/>
        <v>78234</v>
      </c>
      <c r="G285" s="2">
        <f t="shared" si="22"/>
        <v>7823.4000000000005</v>
      </c>
      <c r="H285" s="2">
        <f t="shared" si="23"/>
        <v>78234</v>
      </c>
      <c r="I285" s="2">
        <f t="shared" si="24"/>
        <v>7823.4000000000005</v>
      </c>
    </row>
    <row r="286" spans="1:9" customFormat="1">
      <c r="A286" s="6" t="s">
        <v>17</v>
      </c>
      <c r="B286" s="6" t="s">
        <v>27</v>
      </c>
      <c r="C286" s="6">
        <v>29</v>
      </c>
      <c r="D286" s="6">
        <v>1239</v>
      </c>
      <c r="E286" s="6">
        <f t="shared" si="20"/>
        <v>35931</v>
      </c>
      <c r="F286" s="6">
        <f t="shared" si="21"/>
        <v>35931</v>
      </c>
      <c r="G286" s="2">
        <f t="shared" si="22"/>
        <v>3593.1000000000004</v>
      </c>
      <c r="H286" s="2">
        <f t="shared" si="23"/>
        <v>35931</v>
      </c>
      <c r="I286" s="2">
        <f t="shared" si="24"/>
        <v>3593.1000000000004</v>
      </c>
    </row>
    <row r="287" spans="1:9" customFormat="1">
      <c r="A287" s="6" t="s">
        <v>36</v>
      </c>
      <c r="B287" s="6" t="s">
        <v>24</v>
      </c>
      <c r="C287" s="6">
        <v>29</v>
      </c>
      <c r="D287" s="6">
        <v>1368</v>
      </c>
      <c r="E287" s="6">
        <f t="shared" si="20"/>
        <v>39672</v>
      </c>
      <c r="F287" s="6">
        <f t="shared" si="21"/>
        <v>39672</v>
      </c>
      <c r="G287" s="2">
        <f t="shared" si="22"/>
        <v>3967.2000000000003</v>
      </c>
      <c r="H287" s="2">
        <f t="shared" si="23"/>
        <v>39672</v>
      </c>
      <c r="I287" s="2">
        <f t="shared" si="24"/>
        <v>3967.2000000000003</v>
      </c>
    </row>
    <row r="288" spans="1:9" customFormat="1">
      <c r="A288" s="6" t="s">
        <v>37</v>
      </c>
      <c r="B288" s="6" t="s">
        <v>32</v>
      </c>
      <c r="C288" s="6">
        <v>5</v>
      </c>
      <c r="D288" s="6">
        <v>1100</v>
      </c>
      <c r="E288" s="6">
        <f t="shared" si="20"/>
        <v>5500</v>
      </c>
      <c r="F288" s="6">
        <f t="shared" si="21"/>
        <v>5500</v>
      </c>
      <c r="G288" s="2">
        <f t="shared" si="22"/>
        <v>0</v>
      </c>
      <c r="H288" s="2">
        <f t="shared" si="23"/>
        <v>5500</v>
      </c>
      <c r="I288" s="2">
        <f t="shared" si="24"/>
        <v>0</v>
      </c>
    </row>
    <row r="289" spans="1:9" customFormat="1">
      <c r="A289" s="6" t="s">
        <v>31</v>
      </c>
      <c r="B289" s="6" t="s">
        <v>34</v>
      </c>
      <c r="C289" s="6">
        <v>29</v>
      </c>
      <c r="D289" s="6">
        <v>1026</v>
      </c>
      <c r="E289" s="6">
        <f t="shared" si="20"/>
        <v>29754</v>
      </c>
      <c r="F289" s="6">
        <f t="shared" si="21"/>
        <v>29754</v>
      </c>
      <c r="G289" s="2">
        <f t="shared" si="22"/>
        <v>2975.4</v>
      </c>
      <c r="H289" s="2">
        <f t="shared" si="23"/>
        <v>29754</v>
      </c>
      <c r="I289" s="2">
        <f t="shared" si="24"/>
        <v>0</v>
      </c>
    </row>
    <row r="290" spans="1:9" customFormat="1">
      <c r="A290" s="6" t="s">
        <v>26</v>
      </c>
      <c r="B290" s="6" t="s">
        <v>21</v>
      </c>
      <c r="C290" s="6">
        <v>56</v>
      </c>
      <c r="D290" s="6">
        <v>1236</v>
      </c>
      <c r="E290" s="6">
        <f t="shared" si="20"/>
        <v>69216</v>
      </c>
      <c r="F290" s="6">
        <f t="shared" si="21"/>
        <v>69216</v>
      </c>
      <c r="G290" s="2">
        <f t="shared" si="22"/>
        <v>6921.6</v>
      </c>
      <c r="H290" s="2">
        <f t="shared" si="23"/>
        <v>69216</v>
      </c>
      <c r="I290" s="2">
        <f t="shared" si="24"/>
        <v>6921.6</v>
      </c>
    </row>
    <row r="291" spans="1:9" customFormat="1">
      <c r="A291" s="6" t="s">
        <v>37</v>
      </c>
      <c r="B291" s="6" t="s">
        <v>19</v>
      </c>
      <c r="C291" s="6">
        <v>55</v>
      </c>
      <c r="D291" s="6">
        <v>1366</v>
      </c>
      <c r="E291" s="6">
        <f t="shared" si="20"/>
        <v>75130</v>
      </c>
      <c r="F291" s="6">
        <f t="shared" si="21"/>
        <v>75130</v>
      </c>
      <c r="G291" s="2">
        <f t="shared" si="22"/>
        <v>7513</v>
      </c>
      <c r="H291" s="2">
        <f t="shared" si="23"/>
        <v>75130</v>
      </c>
      <c r="I291" s="2">
        <f t="shared" si="24"/>
        <v>7513</v>
      </c>
    </row>
    <row r="292" spans="1:9" customFormat="1">
      <c r="A292" s="6" t="s">
        <v>17</v>
      </c>
      <c r="B292" s="6" t="s">
        <v>24</v>
      </c>
      <c r="C292" s="6">
        <v>91</v>
      </c>
      <c r="D292" s="6">
        <v>1132</v>
      </c>
      <c r="E292" s="6">
        <f t="shared" si="20"/>
        <v>103012</v>
      </c>
      <c r="F292" s="6">
        <f t="shared" si="21"/>
        <v>103012</v>
      </c>
      <c r="G292" s="2">
        <f t="shared" si="22"/>
        <v>10301.200000000001</v>
      </c>
      <c r="H292" s="2">
        <f t="shared" si="23"/>
        <v>103012</v>
      </c>
      <c r="I292" s="2">
        <f t="shared" si="24"/>
        <v>10301.200000000001</v>
      </c>
    </row>
    <row r="293" spans="1:9" customFormat="1">
      <c r="A293" s="6" t="s">
        <v>26</v>
      </c>
      <c r="B293" s="6" t="s">
        <v>18</v>
      </c>
      <c r="C293" s="6">
        <v>45</v>
      </c>
      <c r="D293" s="6">
        <v>1052</v>
      </c>
      <c r="E293" s="6">
        <f t="shared" si="20"/>
        <v>47340</v>
      </c>
      <c r="F293" s="6">
        <f t="shared" si="21"/>
        <v>47340</v>
      </c>
      <c r="G293" s="2">
        <f t="shared" si="22"/>
        <v>4734</v>
      </c>
      <c r="H293" s="2">
        <f t="shared" si="23"/>
        <v>47340</v>
      </c>
      <c r="I293" s="2">
        <f t="shared" si="24"/>
        <v>4734</v>
      </c>
    </row>
    <row r="294" spans="1:9" customFormat="1">
      <c r="A294" s="6" t="s">
        <v>31</v>
      </c>
      <c r="B294" s="6" t="s">
        <v>34</v>
      </c>
      <c r="C294" s="6">
        <v>45</v>
      </c>
      <c r="D294" s="6">
        <v>1411</v>
      </c>
      <c r="E294" s="6">
        <f t="shared" si="20"/>
        <v>63495</v>
      </c>
      <c r="F294" s="6">
        <f t="shared" si="21"/>
        <v>63495</v>
      </c>
      <c r="G294" s="2">
        <f t="shared" si="22"/>
        <v>6349.5</v>
      </c>
      <c r="H294" s="2">
        <f t="shared" si="23"/>
        <v>63495</v>
      </c>
      <c r="I294" s="2">
        <f t="shared" si="24"/>
        <v>6349.5</v>
      </c>
    </row>
    <row r="295" spans="1:9" customFormat="1">
      <c r="A295" s="6" t="s">
        <v>17</v>
      </c>
      <c r="B295" s="6" t="s">
        <v>24</v>
      </c>
      <c r="C295" s="6">
        <v>84</v>
      </c>
      <c r="D295" s="6">
        <v>1223</v>
      </c>
      <c r="E295" s="6">
        <f t="shared" si="20"/>
        <v>102732</v>
      </c>
      <c r="F295" s="6">
        <f t="shared" si="21"/>
        <v>102732</v>
      </c>
      <c r="G295" s="2">
        <f t="shared" si="22"/>
        <v>10273.200000000001</v>
      </c>
      <c r="H295" s="2">
        <f t="shared" si="23"/>
        <v>102732</v>
      </c>
      <c r="I295" s="2">
        <f t="shared" si="24"/>
        <v>10273.200000000001</v>
      </c>
    </row>
    <row r="296" spans="1:9" customFormat="1">
      <c r="A296" s="6" t="s">
        <v>23</v>
      </c>
      <c r="B296" s="6" t="s">
        <v>27</v>
      </c>
      <c r="C296" s="6">
        <v>30</v>
      </c>
      <c r="D296" s="6">
        <v>1163</v>
      </c>
      <c r="E296" s="6">
        <f t="shared" si="20"/>
        <v>34890</v>
      </c>
      <c r="F296" s="6">
        <f t="shared" si="21"/>
        <v>34890</v>
      </c>
      <c r="G296" s="2">
        <f t="shared" si="22"/>
        <v>3489</v>
      </c>
      <c r="H296" s="2">
        <f t="shared" si="23"/>
        <v>34890</v>
      </c>
      <c r="I296" s="2">
        <f t="shared" si="24"/>
        <v>3489</v>
      </c>
    </row>
    <row r="297" spans="1:9" customFormat="1">
      <c r="A297" s="6" t="s">
        <v>36</v>
      </c>
      <c r="B297" s="6" t="s">
        <v>21</v>
      </c>
      <c r="C297" s="6">
        <v>62</v>
      </c>
      <c r="D297" s="6">
        <v>1241</v>
      </c>
      <c r="E297" s="6">
        <f t="shared" si="20"/>
        <v>76942</v>
      </c>
      <c r="F297" s="6">
        <f t="shared" si="21"/>
        <v>76942</v>
      </c>
      <c r="G297" s="2">
        <f t="shared" si="22"/>
        <v>7694.2000000000007</v>
      </c>
      <c r="H297" s="2">
        <f t="shared" si="23"/>
        <v>76942</v>
      </c>
      <c r="I297" s="2">
        <f t="shared" si="24"/>
        <v>7694.2000000000007</v>
      </c>
    </row>
    <row r="298" spans="1:9" customFormat="1">
      <c r="A298" s="6" t="s">
        <v>31</v>
      </c>
      <c r="B298" s="6" t="s">
        <v>24</v>
      </c>
      <c r="C298" s="6">
        <v>59</v>
      </c>
      <c r="D298" s="6">
        <v>1019</v>
      </c>
      <c r="E298" s="6">
        <f t="shared" si="20"/>
        <v>60121</v>
      </c>
      <c r="F298" s="6">
        <f t="shared" si="21"/>
        <v>60121</v>
      </c>
      <c r="G298" s="2">
        <f t="shared" si="22"/>
        <v>6012.1</v>
      </c>
      <c r="H298" s="2">
        <f t="shared" si="23"/>
        <v>60121</v>
      </c>
      <c r="I298" s="2">
        <f t="shared" si="24"/>
        <v>6012.1</v>
      </c>
    </row>
    <row r="299" spans="1:9" customFormat="1">
      <c r="A299" s="6" t="s">
        <v>31</v>
      </c>
      <c r="B299" s="6" t="s">
        <v>34</v>
      </c>
      <c r="C299" s="6">
        <v>41</v>
      </c>
      <c r="D299" s="6">
        <v>1136</v>
      </c>
      <c r="E299" s="6">
        <f t="shared" si="20"/>
        <v>46576</v>
      </c>
      <c r="F299" s="6">
        <f t="shared" si="21"/>
        <v>46576</v>
      </c>
      <c r="G299" s="2">
        <f t="shared" si="22"/>
        <v>4657.6000000000004</v>
      </c>
      <c r="H299" s="2">
        <f t="shared" si="23"/>
        <v>46576</v>
      </c>
      <c r="I299" s="2">
        <f t="shared" si="24"/>
        <v>4657.6000000000004</v>
      </c>
    </row>
    <row r="300" spans="1:9" customFormat="1">
      <c r="A300" s="6" t="s">
        <v>36</v>
      </c>
      <c r="B300" s="6" t="s">
        <v>18</v>
      </c>
      <c r="C300" s="6">
        <v>28</v>
      </c>
      <c r="D300" s="6">
        <v>1208</v>
      </c>
      <c r="E300" s="6">
        <f t="shared" si="20"/>
        <v>33824</v>
      </c>
      <c r="F300" s="6">
        <f t="shared" si="21"/>
        <v>33824</v>
      </c>
      <c r="G300" s="2">
        <f t="shared" si="22"/>
        <v>3382.4</v>
      </c>
      <c r="H300" s="2">
        <f t="shared" si="23"/>
        <v>33824</v>
      </c>
      <c r="I300" s="2">
        <f t="shared" si="24"/>
        <v>3382.4</v>
      </c>
    </row>
    <row r="301" spans="1:9" customFormat="1">
      <c r="A301" s="6" t="s">
        <v>37</v>
      </c>
      <c r="B301" s="6" t="s">
        <v>21</v>
      </c>
      <c r="C301" s="6">
        <v>80</v>
      </c>
      <c r="D301" s="6">
        <v>1015</v>
      </c>
      <c r="E301" s="6">
        <f t="shared" si="20"/>
        <v>81200</v>
      </c>
      <c r="F301" s="6">
        <f t="shared" si="21"/>
        <v>81200</v>
      </c>
      <c r="G301" s="2">
        <f t="shared" si="22"/>
        <v>8120</v>
      </c>
      <c r="H301" s="2">
        <f t="shared" si="23"/>
        <v>81200</v>
      </c>
      <c r="I301" s="2">
        <f t="shared" si="24"/>
        <v>8120</v>
      </c>
    </row>
    <row r="302" spans="1:9" customFormat="1">
      <c r="A302" s="6" t="s">
        <v>17</v>
      </c>
      <c r="B302" s="6" t="s">
        <v>19</v>
      </c>
      <c r="C302" s="6">
        <v>44</v>
      </c>
      <c r="D302" s="6">
        <v>1389</v>
      </c>
      <c r="E302" s="6">
        <f t="shared" si="20"/>
        <v>61116</v>
      </c>
      <c r="F302" s="6">
        <f t="shared" si="21"/>
        <v>61116</v>
      </c>
      <c r="G302" s="2">
        <f t="shared" si="22"/>
        <v>6111.6</v>
      </c>
      <c r="H302" s="2">
        <f t="shared" si="23"/>
        <v>61116</v>
      </c>
      <c r="I302" s="2">
        <f t="shared" si="24"/>
        <v>6111.6</v>
      </c>
    </row>
    <row r="303" spans="1:9" customFormat="1">
      <c r="A303" s="6" t="s">
        <v>37</v>
      </c>
      <c r="B303" s="6" t="s">
        <v>24</v>
      </c>
      <c r="C303" s="6">
        <v>24</v>
      </c>
      <c r="D303" s="6">
        <v>1419</v>
      </c>
      <c r="E303" s="6">
        <f t="shared" si="20"/>
        <v>34056</v>
      </c>
      <c r="F303" s="6">
        <f t="shared" si="21"/>
        <v>34056</v>
      </c>
      <c r="G303" s="2">
        <f t="shared" si="22"/>
        <v>3405.6000000000004</v>
      </c>
      <c r="H303" s="2">
        <f t="shared" si="23"/>
        <v>34056</v>
      </c>
      <c r="I303" s="2">
        <f t="shared" si="24"/>
        <v>3405.6000000000004</v>
      </c>
    </row>
    <row r="304" spans="1:9" customFormat="1">
      <c r="A304" s="6" t="s">
        <v>37</v>
      </c>
      <c r="B304" s="6" t="s">
        <v>21</v>
      </c>
      <c r="C304" s="6">
        <v>42</v>
      </c>
      <c r="D304" s="6">
        <v>1074</v>
      </c>
      <c r="E304" s="6">
        <f t="shared" si="20"/>
        <v>45108</v>
      </c>
      <c r="F304" s="6">
        <f t="shared" si="21"/>
        <v>45108</v>
      </c>
      <c r="G304" s="2">
        <f t="shared" si="22"/>
        <v>4510.8</v>
      </c>
      <c r="H304" s="2">
        <f t="shared" si="23"/>
        <v>45108</v>
      </c>
      <c r="I304" s="2">
        <f t="shared" si="24"/>
        <v>4510.8</v>
      </c>
    </row>
    <row r="305" spans="1:9" customFormat="1">
      <c r="A305" s="6" t="s">
        <v>36</v>
      </c>
      <c r="B305" s="6" t="s">
        <v>19</v>
      </c>
      <c r="C305" s="6">
        <v>83</v>
      </c>
      <c r="D305" s="6">
        <v>1208</v>
      </c>
      <c r="E305" s="6">
        <f t="shared" si="20"/>
        <v>100264</v>
      </c>
      <c r="F305" s="6">
        <f t="shared" si="21"/>
        <v>100264</v>
      </c>
      <c r="G305" s="2">
        <f t="shared" si="22"/>
        <v>10026.400000000001</v>
      </c>
      <c r="H305" s="2">
        <f t="shared" si="23"/>
        <v>100264</v>
      </c>
      <c r="I305" s="2">
        <f t="shared" si="24"/>
        <v>10026.400000000001</v>
      </c>
    </row>
    <row r="306" spans="1:9" customFormat="1">
      <c r="A306" s="6" t="s">
        <v>26</v>
      </c>
      <c r="B306" s="6" t="s">
        <v>27</v>
      </c>
      <c r="C306" s="6">
        <v>45</v>
      </c>
      <c r="D306" s="6">
        <v>1353</v>
      </c>
      <c r="E306" s="6">
        <f t="shared" si="20"/>
        <v>60885</v>
      </c>
      <c r="F306" s="6">
        <f t="shared" si="21"/>
        <v>60885</v>
      </c>
      <c r="G306" s="2">
        <f t="shared" si="22"/>
        <v>6088.5</v>
      </c>
      <c r="H306" s="2">
        <f t="shared" si="23"/>
        <v>60885</v>
      </c>
      <c r="I306" s="2">
        <f t="shared" si="24"/>
        <v>6088.5</v>
      </c>
    </row>
    <row r="307" spans="1:9" customFormat="1">
      <c r="A307" s="6" t="s">
        <v>23</v>
      </c>
      <c r="B307" s="6" t="s">
        <v>24</v>
      </c>
      <c r="C307" s="6">
        <v>61</v>
      </c>
      <c r="D307" s="6">
        <v>1295</v>
      </c>
      <c r="E307" s="6">
        <f t="shared" si="20"/>
        <v>78995</v>
      </c>
      <c r="F307" s="6">
        <f t="shared" si="21"/>
        <v>78995</v>
      </c>
      <c r="G307" s="2">
        <f t="shared" si="22"/>
        <v>7899.5</v>
      </c>
      <c r="H307" s="2">
        <f t="shared" si="23"/>
        <v>78995</v>
      </c>
      <c r="I307" s="2">
        <f t="shared" si="24"/>
        <v>7899.5</v>
      </c>
    </row>
    <row r="308" spans="1:9" customFormat="1">
      <c r="A308" s="6" t="s">
        <v>26</v>
      </c>
      <c r="B308" s="6" t="s">
        <v>27</v>
      </c>
      <c r="C308" s="6">
        <v>39</v>
      </c>
      <c r="D308" s="6">
        <v>1277</v>
      </c>
      <c r="E308" s="6">
        <f t="shared" si="20"/>
        <v>49803</v>
      </c>
      <c r="F308" s="6">
        <f t="shared" si="21"/>
        <v>49803</v>
      </c>
      <c r="G308" s="2">
        <f t="shared" si="22"/>
        <v>4980.3</v>
      </c>
      <c r="H308" s="2">
        <f t="shared" si="23"/>
        <v>49803</v>
      </c>
      <c r="I308" s="2">
        <f t="shared" si="24"/>
        <v>4980.3</v>
      </c>
    </row>
    <row r="309" spans="1:9" customFormat="1">
      <c r="A309" s="6" t="s">
        <v>26</v>
      </c>
      <c r="B309" s="6" t="s">
        <v>18</v>
      </c>
      <c r="C309" s="6">
        <v>84</v>
      </c>
      <c r="D309" s="6">
        <v>1302</v>
      </c>
      <c r="E309" s="6">
        <f t="shared" si="20"/>
        <v>109368</v>
      </c>
      <c r="F309" s="6">
        <f t="shared" si="21"/>
        <v>109368</v>
      </c>
      <c r="G309" s="2">
        <f t="shared" si="22"/>
        <v>10936.800000000001</v>
      </c>
      <c r="H309" s="2">
        <f t="shared" si="23"/>
        <v>109368</v>
      </c>
      <c r="I309" s="2">
        <f t="shared" si="24"/>
        <v>10936.800000000001</v>
      </c>
    </row>
    <row r="310" spans="1:9" customFormat="1">
      <c r="A310" s="6" t="s">
        <v>36</v>
      </c>
      <c r="B310" s="6" t="s">
        <v>27</v>
      </c>
      <c r="C310" s="6">
        <v>71</v>
      </c>
      <c r="D310" s="6">
        <v>1169</v>
      </c>
      <c r="E310" s="6">
        <f t="shared" si="20"/>
        <v>82999</v>
      </c>
      <c r="F310" s="6">
        <f t="shared" si="21"/>
        <v>82999</v>
      </c>
      <c r="G310" s="2">
        <f t="shared" si="22"/>
        <v>8299.9</v>
      </c>
      <c r="H310" s="2">
        <f t="shared" si="23"/>
        <v>82999</v>
      </c>
      <c r="I310" s="2">
        <f t="shared" si="24"/>
        <v>8299.9</v>
      </c>
    </row>
    <row r="311" spans="1:9" customFormat="1">
      <c r="A311" s="6" t="s">
        <v>36</v>
      </c>
      <c r="B311" s="6" t="s">
        <v>21</v>
      </c>
      <c r="C311" s="6">
        <v>76</v>
      </c>
      <c r="D311" s="6">
        <v>1296</v>
      </c>
      <c r="E311" s="6">
        <f t="shared" si="20"/>
        <v>98496</v>
      </c>
      <c r="F311" s="6">
        <f t="shared" si="21"/>
        <v>98496</v>
      </c>
      <c r="G311" s="2">
        <f t="shared" si="22"/>
        <v>9849.6</v>
      </c>
      <c r="H311" s="2">
        <f t="shared" si="23"/>
        <v>98496</v>
      </c>
      <c r="I311" s="2">
        <f t="shared" si="24"/>
        <v>9849.6</v>
      </c>
    </row>
    <row r="312" spans="1:9" customFormat="1">
      <c r="A312" s="6" t="s">
        <v>23</v>
      </c>
      <c r="B312" s="6" t="s">
        <v>24</v>
      </c>
      <c r="C312" s="6">
        <v>76</v>
      </c>
      <c r="D312" s="6">
        <v>1033</v>
      </c>
      <c r="E312" s="6">
        <f t="shared" si="20"/>
        <v>78508</v>
      </c>
      <c r="F312" s="6">
        <f t="shared" si="21"/>
        <v>78508</v>
      </c>
      <c r="G312" s="2">
        <f t="shared" si="22"/>
        <v>7850.8</v>
      </c>
      <c r="H312" s="2">
        <f t="shared" si="23"/>
        <v>78508</v>
      </c>
      <c r="I312" s="2">
        <f t="shared" si="24"/>
        <v>7850.8</v>
      </c>
    </row>
    <row r="313" spans="1:9" customFormat="1">
      <c r="A313" s="6" t="s">
        <v>31</v>
      </c>
      <c r="B313" s="6" t="s">
        <v>34</v>
      </c>
      <c r="C313" s="6">
        <v>23</v>
      </c>
      <c r="D313" s="6">
        <v>1100</v>
      </c>
      <c r="E313" s="6">
        <f t="shared" si="20"/>
        <v>25300</v>
      </c>
      <c r="F313" s="6">
        <f t="shared" si="21"/>
        <v>25300</v>
      </c>
      <c r="G313" s="2">
        <f t="shared" si="22"/>
        <v>2530</v>
      </c>
      <c r="H313" s="2">
        <f t="shared" si="23"/>
        <v>25300</v>
      </c>
      <c r="I313" s="2">
        <f t="shared" si="24"/>
        <v>0</v>
      </c>
    </row>
    <row r="314" spans="1:9" customFormat="1">
      <c r="A314" s="6" t="s">
        <v>36</v>
      </c>
      <c r="B314" s="6" t="s">
        <v>21</v>
      </c>
      <c r="C314" s="6">
        <v>75</v>
      </c>
      <c r="D314" s="6">
        <v>1000</v>
      </c>
      <c r="E314" s="6">
        <f t="shared" si="20"/>
        <v>75000</v>
      </c>
      <c r="F314" s="6">
        <f t="shared" si="21"/>
        <v>75000</v>
      </c>
      <c r="G314" s="2">
        <f t="shared" si="22"/>
        <v>7500</v>
      </c>
      <c r="H314" s="2">
        <f t="shared" si="23"/>
        <v>75000</v>
      </c>
      <c r="I314" s="2">
        <f t="shared" si="24"/>
        <v>7500</v>
      </c>
    </row>
    <row r="315" spans="1:9" customFormat="1">
      <c r="A315" s="6" t="s">
        <v>17</v>
      </c>
      <c r="B315" s="6" t="s">
        <v>32</v>
      </c>
      <c r="C315" s="6">
        <v>41</v>
      </c>
      <c r="D315" s="6">
        <v>1202</v>
      </c>
      <c r="E315" s="6">
        <f t="shared" si="20"/>
        <v>49282</v>
      </c>
      <c r="F315" s="6">
        <f t="shared" si="21"/>
        <v>49282</v>
      </c>
      <c r="G315" s="2">
        <f t="shared" si="22"/>
        <v>4928.2000000000007</v>
      </c>
      <c r="H315" s="2">
        <f t="shared" si="23"/>
        <v>49282</v>
      </c>
      <c r="I315" s="2">
        <f t="shared" si="24"/>
        <v>4928.2000000000007</v>
      </c>
    </row>
    <row r="316" spans="1:9" customFormat="1">
      <c r="A316" s="6" t="s">
        <v>37</v>
      </c>
      <c r="B316" s="6" t="s">
        <v>21</v>
      </c>
      <c r="C316" s="6">
        <v>99</v>
      </c>
      <c r="D316" s="6">
        <v>1005</v>
      </c>
      <c r="E316" s="6">
        <f t="shared" si="20"/>
        <v>99495</v>
      </c>
      <c r="F316" s="6">
        <f t="shared" si="21"/>
        <v>99495</v>
      </c>
      <c r="G316" s="2">
        <f t="shared" si="22"/>
        <v>9949.5</v>
      </c>
      <c r="H316" s="2">
        <f t="shared" si="23"/>
        <v>99495</v>
      </c>
      <c r="I316" s="2">
        <f t="shared" si="24"/>
        <v>9949.5</v>
      </c>
    </row>
    <row r="317" spans="1:9" customFormat="1">
      <c r="A317" s="6" t="s">
        <v>23</v>
      </c>
      <c r="B317" s="6" t="s">
        <v>24</v>
      </c>
      <c r="C317" s="6">
        <v>62</v>
      </c>
      <c r="D317" s="6">
        <v>1454</v>
      </c>
      <c r="E317" s="6">
        <f t="shared" si="20"/>
        <v>90148</v>
      </c>
      <c r="F317" s="6">
        <f t="shared" si="21"/>
        <v>90148</v>
      </c>
      <c r="G317" s="2">
        <f t="shared" si="22"/>
        <v>9014.8000000000011</v>
      </c>
      <c r="H317" s="2">
        <f t="shared" si="23"/>
        <v>90148</v>
      </c>
      <c r="I317" s="2">
        <f t="shared" si="24"/>
        <v>9014.8000000000011</v>
      </c>
    </row>
    <row r="318" spans="1:9" customFormat="1">
      <c r="A318" s="6" t="s">
        <v>17</v>
      </c>
      <c r="B318" s="6" t="s">
        <v>18</v>
      </c>
      <c r="C318" s="6">
        <v>63</v>
      </c>
      <c r="D318" s="6">
        <v>1016</v>
      </c>
      <c r="E318" s="6">
        <f t="shared" si="20"/>
        <v>64008</v>
      </c>
      <c r="F318" s="6">
        <f t="shared" si="21"/>
        <v>64008</v>
      </c>
      <c r="G318" s="2">
        <f t="shared" si="22"/>
        <v>6400.8</v>
      </c>
      <c r="H318" s="2">
        <f t="shared" si="23"/>
        <v>64008</v>
      </c>
      <c r="I318" s="2">
        <f t="shared" si="24"/>
        <v>6400.8</v>
      </c>
    </row>
    <row r="319" spans="1:9" customFormat="1">
      <c r="A319" s="6" t="s">
        <v>36</v>
      </c>
      <c r="B319" s="6" t="s">
        <v>19</v>
      </c>
      <c r="C319" s="6">
        <v>4</v>
      </c>
      <c r="D319" s="6">
        <v>1049</v>
      </c>
      <c r="E319" s="6">
        <f t="shared" si="20"/>
        <v>4196</v>
      </c>
      <c r="F319" s="6">
        <f t="shared" si="21"/>
        <v>4196</v>
      </c>
      <c r="G319" s="2">
        <f t="shared" si="22"/>
        <v>0</v>
      </c>
      <c r="H319" s="2">
        <f t="shared" si="23"/>
        <v>4196</v>
      </c>
      <c r="I319" s="2">
        <f t="shared" si="24"/>
        <v>0</v>
      </c>
    </row>
    <row r="320" spans="1:9" customFormat="1">
      <c r="A320" s="6" t="s">
        <v>17</v>
      </c>
      <c r="B320" s="6" t="s">
        <v>27</v>
      </c>
      <c r="C320" s="6">
        <v>4</v>
      </c>
      <c r="D320" s="6">
        <v>1202</v>
      </c>
      <c r="E320" s="6">
        <f t="shared" si="20"/>
        <v>4808</v>
      </c>
      <c r="F320" s="6">
        <f t="shared" si="21"/>
        <v>4808</v>
      </c>
      <c r="G320" s="2">
        <f t="shared" si="22"/>
        <v>0</v>
      </c>
      <c r="H320" s="2">
        <f t="shared" si="23"/>
        <v>4808</v>
      </c>
      <c r="I320" s="2">
        <f t="shared" si="24"/>
        <v>0</v>
      </c>
    </row>
    <row r="321" spans="1:9" customFormat="1">
      <c r="A321" s="6" t="s">
        <v>31</v>
      </c>
      <c r="B321" s="6" t="s">
        <v>27</v>
      </c>
      <c r="C321" s="6">
        <v>18</v>
      </c>
      <c r="D321" s="6">
        <v>1462</v>
      </c>
      <c r="E321" s="6">
        <f t="shared" si="20"/>
        <v>26316</v>
      </c>
      <c r="F321" s="6">
        <f t="shared" si="21"/>
        <v>26316</v>
      </c>
      <c r="G321" s="2">
        <f t="shared" si="22"/>
        <v>2631.6000000000004</v>
      </c>
      <c r="H321" s="2">
        <f t="shared" si="23"/>
        <v>26316</v>
      </c>
      <c r="I321" s="2">
        <f t="shared" si="24"/>
        <v>0</v>
      </c>
    </row>
    <row r="322" spans="1:9" customFormat="1">
      <c r="A322" s="6" t="s">
        <v>31</v>
      </c>
      <c r="B322" s="6" t="s">
        <v>32</v>
      </c>
      <c r="C322" s="6">
        <v>49</v>
      </c>
      <c r="D322" s="6">
        <v>1109</v>
      </c>
      <c r="E322" s="6">
        <f t="shared" si="20"/>
        <v>54341</v>
      </c>
      <c r="F322" s="6">
        <f t="shared" si="21"/>
        <v>54341</v>
      </c>
      <c r="G322" s="2">
        <f t="shared" si="22"/>
        <v>5434.1</v>
      </c>
      <c r="H322" s="2">
        <f t="shared" si="23"/>
        <v>54341</v>
      </c>
      <c r="I322" s="2">
        <f t="shared" si="24"/>
        <v>5434.1</v>
      </c>
    </row>
    <row r="323" spans="1:9" customFormat="1">
      <c r="A323" s="6" t="s">
        <v>31</v>
      </c>
      <c r="B323" s="6" t="s">
        <v>27</v>
      </c>
      <c r="C323" s="6">
        <v>46</v>
      </c>
      <c r="D323" s="6">
        <v>1443</v>
      </c>
      <c r="E323" s="6">
        <f t="shared" ref="E323:E386" si="25">F323</f>
        <v>66378</v>
      </c>
      <c r="F323" s="6">
        <f t="shared" ref="F323:F386" si="26">C323*D323</f>
        <v>66378</v>
      </c>
      <c r="G323" s="2">
        <f t="shared" ref="G323:G386" si="27">IF(F323&gt;=20000,F323*10%,0)</f>
        <v>6637.8</v>
      </c>
      <c r="H323" s="2">
        <f t="shared" ref="H323:H386" si="28">F323</f>
        <v>66378</v>
      </c>
      <c r="I323" s="2">
        <f t="shared" ref="I323:I386" si="29">IF(F323&gt;30000,F323*0.1,0)</f>
        <v>6637.8</v>
      </c>
    </row>
    <row r="324" spans="1:9" customFormat="1">
      <c r="A324" s="6" t="s">
        <v>26</v>
      </c>
      <c r="B324" s="6" t="s">
        <v>18</v>
      </c>
      <c r="C324" s="6">
        <v>24</v>
      </c>
      <c r="D324" s="6">
        <v>1019</v>
      </c>
      <c r="E324" s="6">
        <f t="shared" si="25"/>
        <v>24456</v>
      </c>
      <c r="F324" s="6">
        <f t="shared" si="26"/>
        <v>24456</v>
      </c>
      <c r="G324" s="2">
        <f t="shared" si="27"/>
        <v>2445.6</v>
      </c>
      <c r="H324" s="2">
        <f t="shared" si="28"/>
        <v>24456</v>
      </c>
      <c r="I324" s="2">
        <f t="shared" si="29"/>
        <v>0</v>
      </c>
    </row>
    <row r="325" spans="1:9" customFormat="1">
      <c r="A325" s="6" t="s">
        <v>36</v>
      </c>
      <c r="B325" s="6" t="s">
        <v>32</v>
      </c>
      <c r="C325" s="6">
        <v>35</v>
      </c>
      <c r="D325" s="6">
        <v>1144</v>
      </c>
      <c r="E325" s="6">
        <f t="shared" si="25"/>
        <v>40040</v>
      </c>
      <c r="F325" s="6">
        <f t="shared" si="26"/>
        <v>40040</v>
      </c>
      <c r="G325" s="2">
        <f t="shared" si="27"/>
        <v>4004</v>
      </c>
      <c r="H325" s="2">
        <f t="shared" si="28"/>
        <v>40040</v>
      </c>
      <c r="I325" s="2">
        <f t="shared" si="29"/>
        <v>4004</v>
      </c>
    </row>
    <row r="326" spans="1:9" customFormat="1">
      <c r="A326" s="6" t="s">
        <v>23</v>
      </c>
      <c r="B326" s="6" t="s">
        <v>21</v>
      </c>
      <c r="C326" s="6">
        <v>24</v>
      </c>
      <c r="D326" s="6">
        <v>1142</v>
      </c>
      <c r="E326" s="6">
        <f t="shared" si="25"/>
        <v>27408</v>
      </c>
      <c r="F326" s="6">
        <f t="shared" si="26"/>
        <v>27408</v>
      </c>
      <c r="G326" s="2">
        <f t="shared" si="27"/>
        <v>2740.8</v>
      </c>
      <c r="H326" s="2">
        <f t="shared" si="28"/>
        <v>27408</v>
      </c>
      <c r="I326" s="2">
        <f t="shared" si="29"/>
        <v>0</v>
      </c>
    </row>
    <row r="327" spans="1:9" customFormat="1">
      <c r="A327" s="6" t="s">
        <v>36</v>
      </c>
      <c r="B327" s="6" t="s">
        <v>18</v>
      </c>
      <c r="C327" s="6">
        <v>32</v>
      </c>
      <c r="D327" s="6">
        <v>1343</v>
      </c>
      <c r="E327" s="6">
        <f t="shared" si="25"/>
        <v>42976</v>
      </c>
      <c r="F327" s="6">
        <f t="shared" si="26"/>
        <v>42976</v>
      </c>
      <c r="G327" s="2">
        <f t="shared" si="27"/>
        <v>4297.6000000000004</v>
      </c>
      <c r="H327" s="2">
        <f t="shared" si="28"/>
        <v>42976</v>
      </c>
      <c r="I327" s="2">
        <f t="shared" si="29"/>
        <v>4297.6000000000004</v>
      </c>
    </row>
    <row r="328" spans="1:9" customFormat="1">
      <c r="A328" s="6" t="s">
        <v>31</v>
      </c>
      <c r="B328" s="6" t="s">
        <v>24</v>
      </c>
      <c r="C328" s="6">
        <v>39</v>
      </c>
      <c r="D328" s="6">
        <v>1110</v>
      </c>
      <c r="E328" s="6">
        <f t="shared" si="25"/>
        <v>43290</v>
      </c>
      <c r="F328" s="6">
        <f t="shared" si="26"/>
        <v>43290</v>
      </c>
      <c r="G328" s="2">
        <f t="shared" si="27"/>
        <v>4329</v>
      </c>
      <c r="H328" s="2">
        <f t="shared" si="28"/>
        <v>43290</v>
      </c>
      <c r="I328" s="2">
        <f t="shared" si="29"/>
        <v>4329</v>
      </c>
    </row>
    <row r="329" spans="1:9" customFormat="1">
      <c r="A329" s="6" t="s">
        <v>36</v>
      </c>
      <c r="B329" s="6" t="s">
        <v>24</v>
      </c>
      <c r="C329" s="6">
        <v>9</v>
      </c>
      <c r="D329" s="6">
        <v>1212</v>
      </c>
      <c r="E329" s="6">
        <f t="shared" si="25"/>
        <v>10908</v>
      </c>
      <c r="F329" s="6">
        <f t="shared" si="26"/>
        <v>10908</v>
      </c>
      <c r="G329" s="2">
        <f t="shared" si="27"/>
        <v>0</v>
      </c>
      <c r="H329" s="2">
        <f t="shared" si="28"/>
        <v>10908</v>
      </c>
      <c r="I329" s="2">
        <f t="shared" si="29"/>
        <v>0</v>
      </c>
    </row>
    <row r="330" spans="1:9" customFormat="1">
      <c r="A330" s="6" t="s">
        <v>23</v>
      </c>
      <c r="B330" s="6" t="s">
        <v>34</v>
      </c>
      <c r="C330" s="6">
        <v>14</v>
      </c>
      <c r="D330" s="6">
        <v>1267</v>
      </c>
      <c r="E330" s="6">
        <f t="shared" si="25"/>
        <v>17738</v>
      </c>
      <c r="F330" s="6">
        <f t="shared" si="26"/>
        <v>17738</v>
      </c>
      <c r="G330" s="2">
        <f t="shared" si="27"/>
        <v>0</v>
      </c>
      <c r="H330" s="2">
        <f t="shared" si="28"/>
        <v>17738</v>
      </c>
      <c r="I330" s="2">
        <f t="shared" si="29"/>
        <v>0</v>
      </c>
    </row>
    <row r="331" spans="1:9" customFormat="1">
      <c r="A331" s="6" t="s">
        <v>17</v>
      </c>
      <c r="B331" s="6" t="s">
        <v>21</v>
      </c>
      <c r="C331" s="6">
        <v>49</v>
      </c>
      <c r="D331" s="6">
        <v>1012</v>
      </c>
      <c r="E331" s="6">
        <f t="shared" si="25"/>
        <v>49588</v>
      </c>
      <c r="F331" s="6">
        <f t="shared" si="26"/>
        <v>49588</v>
      </c>
      <c r="G331" s="2">
        <f t="shared" si="27"/>
        <v>4958.8</v>
      </c>
      <c r="H331" s="2">
        <f t="shared" si="28"/>
        <v>49588</v>
      </c>
      <c r="I331" s="2">
        <f t="shared" si="29"/>
        <v>4958.8</v>
      </c>
    </row>
    <row r="332" spans="1:9" customFormat="1">
      <c r="A332" s="6" t="s">
        <v>31</v>
      </c>
      <c r="B332" s="6" t="s">
        <v>34</v>
      </c>
      <c r="C332" s="6">
        <v>9</v>
      </c>
      <c r="D332" s="6">
        <v>1427</v>
      </c>
      <c r="E332" s="6">
        <f t="shared" si="25"/>
        <v>12843</v>
      </c>
      <c r="F332" s="6">
        <f t="shared" si="26"/>
        <v>12843</v>
      </c>
      <c r="G332" s="2">
        <f t="shared" si="27"/>
        <v>0</v>
      </c>
      <c r="H332" s="2">
        <f t="shared" si="28"/>
        <v>12843</v>
      </c>
      <c r="I332" s="2">
        <f t="shared" si="29"/>
        <v>0</v>
      </c>
    </row>
    <row r="333" spans="1:9" customFormat="1">
      <c r="A333" s="6" t="s">
        <v>17</v>
      </c>
      <c r="B333" s="6" t="s">
        <v>34</v>
      </c>
      <c r="C333" s="6">
        <v>72</v>
      </c>
      <c r="D333" s="6">
        <v>1312</v>
      </c>
      <c r="E333" s="6">
        <f t="shared" si="25"/>
        <v>94464</v>
      </c>
      <c r="F333" s="6">
        <f t="shared" si="26"/>
        <v>94464</v>
      </c>
      <c r="G333" s="2">
        <f t="shared" si="27"/>
        <v>9446.4</v>
      </c>
      <c r="H333" s="2">
        <f t="shared" si="28"/>
        <v>94464</v>
      </c>
      <c r="I333" s="2">
        <f t="shared" si="29"/>
        <v>9446.4</v>
      </c>
    </row>
    <row r="334" spans="1:9" customFormat="1">
      <c r="A334" s="6" t="s">
        <v>17</v>
      </c>
      <c r="B334" s="6" t="s">
        <v>18</v>
      </c>
      <c r="C334" s="6">
        <v>79</v>
      </c>
      <c r="D334" s="6">
        <v>1158</v>
      </c>
      <c r="E334" s="6">
        <f t="shared" si="25"/>
        <v>91482</v>
      </c>
      <c r="F334" s="6">
        <f t="shared" si="26"/>
        <v>91482</v>
      </c>
      <c r="G334" s="2">
        <f t="shared" si="27"/>
        <v>9148.2000000000007</v>
      </c>
      <c r="H334" s="2">
        <f t="shared" si="28"/>
        <v>91482</v>
      </c>
      <c r="I334" s="2">
        <f t="shared" si="29"/>
        <v>9148.2000000000007</v>
      </c>
    </row>
    <row r="335" spans="1:9" customFormat="1">
      <c r="A335" s="6" t="s">
        <v>37</v>
      </c>
      <c r="B335" s="6" t="s">
        <v>34</v>
      </c>
      <c r="C335" s="6">
        <v>22</v>
      </c>
      <c r="D335" s="6">
        <v>1497</v>
      </c>
      <c r="E335" s="6">
        <f t="shared" si="25"/>
        <v>32934</v>
      </c>
      <c r="F335" s="6">
        <f t="shared" si="26"/>
        <v>32934</v>
      </c>
      <c r="G335" s="2">
        <f t="shared" si="27"/>
        <v>3293.4</v>
      </c>
      <c r="H335" s="2">
        <f t="shared" si="28"/>
        <v>32934</v>
      </c>
      <c r="I335" s="2">
        <f t="shared" si="29"/>
        <v>3293.4</v>
      </c>
    </row>
    <row r="336" spans="1:9" customFormat="1">
      <c r="A336" s="6" t="s">
        <v>17</v>
      </c>
      <c r="B336" s="6" t="s">
        <v>24</v>
      </c>
      <c r="C336" s="6">
        <v>56</v>
      </c>
      <c r="D336" s="6">
        <v>1073</v>
      </c>
      <c r="E336" s="6">
        <f t="shared" si="25"/>
        <v>60088</v>
      </c>
      <c r="F336" s="6">
        <f t="shared" si="26"/>
        <v>60088</v>
      </c>
      <c r="G336" s="2">
        <f t="shared" si="27"/>
        <v>6008.8</v>
      </c>
      <c r="H336" s="2">
        <f t="shared" si="28"/>
        <v>60088</v>
      </c>
      <c r="I336" s="2">
        <f t="shared" si="29"/>
        <v>6008.8</v>
      </c>
    </row>
    <row r="337" spans="1:9" customFormat="1">
      <c r="A337" s="6" t="s">
        <v>31</v>
      </c>
      <c r="B337" s="6" t="s">
        <v>21</v>
      </c>
      <c r="C337" s="6">
        <v>93</v>
      </c>
      <c r="D337" s="6">
        <v>1267</v>
      </c>
      <c r="E337" s="6">
        <f t="shared" si="25"/>
        <v>117831</v>
      </c>
      <c r="F337" s="6">
        <f t="shared" si="26"/>
        <v>117831</v>
      </c>
      <c r="G337" s="2">
        <f t="shared" si="27"/>
        <v>11783.1</v>
      </c>
      <c r="H337" s="2">
        <f t="shared" si="28"/>
        <v>117831</v>
      </c>
      <c r="I337" s="2">
        <f t="shared" si="29"/>
        <v>11783.1</v>
      </c>
    </row>
    <row r="338" spans="1:9" customFormat="1">
      <c r="A338" s="6" t="s">
        <v>31</v>
      </c>
      <c r="B338" s="6" t="s">
        <v>19</v>
      </c>
      <c r="C338" s="6">
        <v>26</v>
      </c>
      <c r="D338" s="6">
        <v>1164</v>
      </c>
      <c r="E338" s="6">
        <f t="shared" si="25"/>
        <v>30264</v>
      </c>
      <c r="F338" s="6">
        <f t="shared" si="26"/>
        <v>30264</v>
      </c>
      <c r="G338" s="2">
        <f t="shared" si="27"/>
        <v>3026.4</v>
      </c>
      <c r="H338" s="2">
        <f t="shared" si="28"/>
        <v>30264</v>
      </c>
      <c r="I338" s="2">
        <f t="shared" si="29"/>
        <v>3026.4</v>
      </c>
    </row>
    <row r="339" spans="1:9" customFormat="1">
      <c r="A339" s="6" t="s">
        <v>17</v>
      </c>
      <c r="B339" s="6" t="s">
        <v>18</v>
      </c>
      <c r="C339" s="6">
        <v>67</v>
      </c>
      <c r="D339" s="6">
        <v>1329</v>
      </c>
      <c r="E339" s="6">
        <f t="shared" si="25"/>
        <v>89043</v>
      </c>
      <c r="F339" s="6">
        <f t="shared" si="26"/>
        <v>89043</v>
      </c>
      <c r="G339" s="2">
        <f t="shared" si="27"/>
        <v>8904.3000000000011</v>
      </c>
      <c r="H339" s="2">
        <f t="shared" si="28"/>
        <v>89043</v>
      </c>
      <c r="I339" s="2">
        <f t="shared" si="29"/>
        <v>8904.3000000000011</v>
      </c>
    </row>
    <row r="340" spans="1:9" customFormat="1">
      <c r="A340" s="6" t="s">
        <v>31</v>
      </c>
      <c r="B340" s="6" t="s">
        <v>19</v>
      </c>
      <c r="C340" s="6">
        <v>98</v>
      </c>
      <c r="D340" s="6">
        <v>1010</v>
      </c>
      <c r="E340" s="6">
        <f t="shared" si="25"/>
        <v>98980</v>
      </c>
      <c r="F340" s="6">
        <f t="shared" si="26"/>
        <v>98980</v>
      </c>
      <c r="G340" s="2">
        <f t="shared" si="27"/>
        <v>9898</v>
      </c>
      <c r="H340" s="2">
        <f t="shared" si="28"/>
        <v>98980</v>
      </c>
      <c r="I340" s="2">
        <f t="shared" si="29"/>
        <v>9898</v>
      </c>
    </row>
    <row r="341" spans="1:9" customFormat="1">
      <c r="A341" s="6" t="s">
        <v>31</v>
      </c>
      <c r="B341" s="6" t="s">
        <v>27</v>
      </c>
      <c r="C341" s="6">
        <v>59</v>
      </c>
      <c r="D341" s="6">
        <v>1474</v>
      </c>
      <c r="E341" s="6">
        <f t="shared" si="25"/>
        <v>86966</v>
      </c>
      <c r="F341" s="6">
        <f t="shared" si="26"/>
        <v>86966</v>
      </c>
      <c r="G341" s="2">
        <f t="shared" si="27"/>
        <v>8696.6</v>
      </c>
      <c r="H341" s="2">
        <f t="shared" si="28"/>
        <v>86966</v>
      </c>
      <c r="I341" s="2">
        <f t="shared" si="29"/>
        <v>8696.6</v>
      </c>
    </row>
    <row r="342" spans="1:9" customFormat="1">
      <c r="A342" s="6" t="s">
        <v>17</v>
      </c>
      <c r="B342" s="6" t="s">
        <v>18</v>
      </c>
      <c r="C342" s="6">
        <v>5</v>
      </c>
      <c r="D342" s="6">
        <v>1231</v>
      </c>
      <c r="E342" s="6">
        <f t="shared" si="25"/>
        <v>6155</v>
      </c>
      <c r="F342" s="6">
        <f t="shared" si="26"/>
        <v>6155</v>
      </c>
      <c r="G342" s="2">
        <f t="shared" si="27"/>
        <v>0</v>
      </c>
      <c r="H342" s="2">
        <f t="shared" si="28"/>
        <v>6155</v>
      </c>
      <c r="I342" s="2">
        <f t="shared" si="29"/>
        <v>0</v>
      </c>
    </row>
    <row r="343" spans="1:9" customFormat="1">
      <c r="A343" s="6" t="s">
        <v>37</v>
      </c>
      <c r="B343" s="6" t="s">
        <v>21</v>
      </c>
      <c r="C343" s="6">
        <v>61</v>
      </c>
      <c r="D343" s="6">
        <v>1457</v>
      </c>
      <c r="E343" s="6">
        <f t="shared" si="25"/>
        <v>88877</v>
      </c>
      <c r="F343" s="6">
        <f t="shared" si="26"/>
        <v>88877</v>
      </c>
      <c r="G343" s="2">
        <f t="shared" si="27"/>
        <v>8887.7000000000007</v>
      </c>
      <c r="H343" s="2">
        <f t="shared" si="28"/>
        <v>88877</v>
      </c>
      <c r="I343" s="2">
        <f t="shared" si="29"/>
        <v>8887.7000000000007</v>
      </c>
    </row>
    <row r="344" spans="1:9" customFormat="1">
      <c r="A344" s="6" t="s">
        <v>36</v>
      </c>
      <c r="B344" s="6" t="s">
        <v>19</v>
      </c>
      <c r="C344" s="6">
        <v>84</v>
      </c>
      <c r="D344" s="6">
        <v>1247</v>
      </c>
      <c r="E344" s="6">
        <f t="shared" si="25"/>
        <v>104748</v>
      </c>
      <c r="F344" s="6">
        <f t="shared" si="26"/>
        <v>104748</v>
      </c>
      <c r="G344" s="2">
        <f t="shared" si="27"/>
        <v>10474.800000000001</v>
      </c>
      <c r="H344" s="2">
        <f t="shared" si="28"/>
        <v>104748</v>
      </c>
      <c r="I344" s="2">
        <f t="shared" si="29"/>
        <v>10474.800000000001</v>
      </c>
    </row>
    <row r="345" spans="1:9" customFormat="1">
      <c r="A345" s="6" t="s">
        <v>26</v>
      </c>
      <c r="B345" s="6" t="s">
        <v>18</v>
      </c>
      <c r="C345" s="6">
        <v>88</v>
      </c>
      <c r="D345" s="6">
        <v>1011</v>
      </c>
      <c r="E345" s="6">
        <f t="shared" si="25"/>
        <v>88968</v>
      </c>
      <c r="F345" s="6">
        <f t="shared" si="26"/>
        <v>88968</v>
      </c>
      <c r="G345" s="2">
        <f t="shared" si="27"/>
        <v>8896.8000000000011</v>
      </c>
      <c r="H345" s="2">
        <f t="shared" si="28"/>
        <v>88968</v>
      </c>
      <c r="I345" s="2">
        <f t="shared" si="29"/>
        <v>8896.8000000000011</v>
      </c>
    </row>
    <row r="346" spans="1:9" customFormat="1">
      <c r="A346" s="6" t="s">
        <v>17</v>
      </c>
      <c r="B346" s="6" t="s">
        <v>24</v>
      </c>
      <c r="C346" s="6">
        <v>67</v>
      </c>
      <c r="D346" s="6">
        <v>1350</v>
      </c>
      <c r="E346" s="6">
        <f t="shared" si="25"/>
        <v>90450</v>
      </c>
      <c r="F346" s="6">
        <f t="shared" si="26"/>
        <v>90450</v>
      </c>
      <c r="G346" s="2">
        <f t="shared" si="27"/>
        <v>9045</v>
      </c>
      <c r="H346" s="2">
        <f t="shared" si="28"/>
        <v>90450</v>
      </c>
      <c r="I346" s="2">
        <f t="shared" si="29"/>
        <v>9045</v>
      </c>
    </row>
    <row r="347" spans="1:9" customFormat="1">
      <c r="A347" s="6" t="s">
        <v>23</v>
      </c>
      <c r="B347" s="6" t="s">
        <v>34</v>
      </c>
      <c r="C347" s="6">
        <v>55</v>
      </c>
      <c r="D347" s="6">
        <v>1305</v>
      </c>
      <c r="E347" s="6">
        <f t="shared" si="25"/>
        <v>71775</v>
      </c>
      <c r="F347" s="6">
        <f t="shared" si="26"/>
        <v>71775</v>
      </c>
      <c r="G347" s="2">
        <f t="shared" si="27"/>
        <v>7177.5</v>
      </c>
      <c r="H347" s="2">
        <f t="shared" si="28"/>
        <v>71775</v>
      </c>
      <c r="I347" s="2">
        <f t="shared" si="29"/>
        <v>7177.5</v>
      </c>
    </row>
    <row r="348" spans="1:9" customFormat="1">
      <c r="A348" s="6" t="s">
        <v>37</v>
      </c>
      <c r="B348" s="6" t="s">
        <v>32</v>
      </c>
      <c r="C348" s="6">
        <v>39</v>
      </c>
      <c r="D348" s="6">
        <v>1387</v>
      </c>
      <c r="E348" s="6">
        <f t="shared" si="25"/>
        <v>54093</v>
      </c>
      <c r="F348" s="6">
        <f t="shared" si="26"/>
        <v>54093</v>
      </c>
      <c r="G348" s="2">
        <f t="shared" si="27"/>
        <v>5409.3</v>
      </c>
      <c r="H348" s="2">
        <f t="shared" si="28"/>
        <v>54093</v>
      </c>
      <c r="I348" s="2">
        <f t="shared" si="29"/>
        <v>5409.3</v>
      </c>
    </row>
    <row r="349" spans="1:9" customFormat="1">
      <c r="A349" s="6" t="s">
        <v>26</v>
      </c>
      <c r="B349" s="6" t="s">
        <v>32</v>
      </c>
      <c r="C349" s="6">
        <v>97</v>
      </c>
      <c r="D349" s="6">
        <v>1009</v>
      </c>
      <c r="E349" s="6">
        <f t="shared" si="25"/>
        <v>97873</v>
      </c>
      <c r="F349" s="6">
        <f t="shared" si="26"/>
        <v>97873</v>
      </c>
      <c r="G349" s="2">
        <f t="shared" si="27"/>
        <v>9787.3000000000011</v>
      </c>
      <c r="H349" s="2">
        <f t="shared" si="28"/>
        <v>97873</v>
      </c>
      <c r="I349" s="2">
        <f t="shared" si="29"/>
        <v>9787.3000000000011</v>
      </c>
    </row>
    <row r="350" spans="1:9" customFormat="1">
      <c r="A350" s="6" t="s">
        <v>31</v>
      </c>
      <c r="B350" s="6" t="s">
        <v>21</v>
      </c>
      <c r="C350" s="6">
        <v>16</v>
      </c>
      <c r="D350" s="6">
        <v>1127</v>
      </c>
      <c r="E350" s="6">
        <f t="shared" si="25"/>
        <v>18032</v>
      </c>
      <c r="F350" s="6">
        <f t="shared" si="26"/>
        <v>18032</v>
      </c>
      <c r="G350" s="2">
        <f t="shared" si="27"/>
        <v>0</v>
      </c>
      <c r="H350" s="2">
        <f t="shared" si="28"/>
        <v>18032</v>
      </c>
      <c r="I350" s="2">
        <f t="shared" si="29"/>
        <v>0</v>
      </c>
    </row>
    <row r="351" spans="1:9" customFormat="1">
      <c r="A351" s="6" t="s">
        <v>36</v>
      </c>
      <c r="B351" s="6" t="s">
        <v>32</v>
      </c>
      <c r="C351" s="6">
        <v>52</v>
      </c>
      <c r="D351" s="6">
        <v>1491</v>
      </c>
      <c r="E351" s="6">
        <f t="shared" si="25"/>
        <v>77532</v>
      </c>
      <c r="F351" s="6">
        <f t="shared" si="26"/>
        <v>77532</v>
      </c>
      <c r="G351" s="2">
        <f t="shared" si="27"/>
        <v>7753.2000000000007</v>
      </c>
      <c r="H351" s="2">
        <f t="shared" si="28"/>
        <v>77532</v>
      </c>
      <c r="I351" s="2">
        <f t="shared" si="29"/>
        <v>7753.2000000000007</v>
      </c>
    </row>
    <row r="352" spans="1:9" customFormat="1">
      <c r="A352" s="6" t="s">
        <v>17</v>
      </c>
      <c r="B352" s="6" t="s">
        <v>19</v>
      </c>
      <c r="C352" s="6">
        <v>60</v>
      </c>
      <c r="D352" s="6">
        <v>1127</v>
      </c>
      <c r="E352" s="6">
        <f t="shared" si="25"/>
        <v>67620</v>
      </c>
      <c r="F352" s="6">
        <f t="shared" si="26"/>
        <v>67620</v>
      </c>
      <c r="G352" s="2">
        <f t="shared" si="27"/>
        <v>6762</v>
      </c>
      <c r="H352" s="2">
        <f t="shared" si="28"/>
        <v>67620</v>
      </c>
      <c r="I352" s="2">
        <f t="shared" si="29"/>
        <v>6762</v>
      </c>
    </row>
    <row r="353" spans="1:9" customFormat="1">
      <c r="A353" s="6" t="s">
        <v>26</v>
      </c>
      <c r="B353" s="6" t="s">
        <v>32</v>
      </c>
      <c r="C353" s="6">
        <v>9</v>
      </c>
      <c r="D353" s="6">
        <v>1457</v>
      </c>
      <c r="E353" s="6">
        <f t="shared" si="25"/>
        <v>13113</v>
      </c>
      <c r="F353" s="6">
        <f t="shared" si="26"/>
        <v>13113</v>
      </c>
      <c r="G353" s="2">
        <f t="shared" si="27"/>
        <v>0</v>
      </c>
      <c r="H353" s="2">
        <f t="shared" si="28"/>
        <v>13113</v>
      </c>
      <c r="I353" s="2">
        <f t="shared" si="29"/>
        <v>0</v>
      </c>
    </row>
    <row r="354" spans="1:9" customFormat="1">
      <c r="A354" s="6" t="s">
        <v>17</v>
      </c>
      <c r="B354" s="6" t="s">
        <v>24</v>
      </c>
      <c r="C354" s="6">
        <v>100</v>
      </c>
      <c r="D354" s="6">
        <v>1092</v>
      </c>
      <c r="E354" s="6">
        <f t="shared" si="25"/>
        <v>109200</v>
      </c>
      <c r="F354" s="6">
        <f t="shared" si="26"/>
        <v>109200</v>
      </c>
      <c r="G354" s="2">
        <f t="shared" si="27"/>
        <v>10920</v>
      </c>
      <c r="H354" s="2">
        <f t="shared" si="28"/>
        <v>109200</v>
      </c>
      <c r="I354" s="2">
        <f t="shared" si="29"/>
        <v>10920</v>
      </c>
    </row>
    <row r="355" spans="1:9" customFormat="1">
      <c r="A355" s="6" t="s">
        <v>37</v>
      </c>
      <c r="B355" s="6" t="s">
        <v>34</v>
      </c>
      <c r="C355" s="6">
        <v>18</v>
      </c>
      <c r="D355" s="6">
        <v>1343</v>
      </c>
      <c r="E355" s="6">
        <f t="shared" si="25"/>
        <v>24174</v>
      </c>
      <c r="F355" s="6">
        <f t="shared" si="26"/>
        <v>24174</v>
      </c>
      <c r="G355" s="2">
        <f t="shared" si="27"/>
        <v>2417.4</v>
      </c>
      <c r="H355" s="2">
        <f t="shared" si="28"/>
        <v>24174</v>
      </c>
      <c r="I355" s="2">
        <f t="shared" si="29"/>
        <v>0</v>
      </c>
    </row>
    <row r="356" spans="1:9" customFormat="1">
      <c r="A356" s="6" t="s">
        <v>37</v>
      </c>
      <c r="B356" s="6" t="s">
        <v>27</v>
      </c>
      <c r="C356" s="6">
        <v>16</v>
      </c>
      <c r="D356" s="6">
        <v>1146</v>
      </c>
      <c r="E356" s="6">
        <f t="shared" si="25"/>
        <v>18336</v>
      </c>
      <c r="F356" s="6">
        <f t="shared" si="26"/>
        <v>18336</v>
      </c>
      <c r="G356" s="2">
        <f t="shared" si="27"/>
        <v>0</v>
      </c>
      <c r="H356" s="2">
        <f t="shared" si="28"/>
        <v>18336</v>
      </c>
      <c r="I356" s="2">
        <f t="shared" si="29"/>
        <v>0</v>
      </c>
    </row>
    <row r="357" spans="1:9" customFormat="1">
      <c r="A357" s="6" t="s">
        <v>36</v>
      </c>
      <c r="B357" s="6" t="s">
        <v>27</v>
      </c>
      <c r="C357" s="6">
        <v>69</v>
      </c>
      <c r="D357" s="6">
        <v>1473</v>
      </c>
      <c r="E357" s="6">
        <f t="shared" si="25"/>
        <v>101637</v>
      </c>
      <c r="F357" s="6">
        <f t="shared" si="26"/>
        <v>101637</v>
      </c>
      <c r="G357" s="2">
        <f t="shared" si="27"/>
        <v>10163.700000000001</v>
      </c>
      <c r="H357" s="2">
        <f t="shared" si="28"/>
        <v>101637</v>
      </c>
      <c r="I357" s="2">
        <f t="shared" si="29"/>
        <v>10163.700000000001</v>
      </c>
    </row>
    <row r="358" spans="1:9" customFormat="1">
      <c r="A358" s="6" t="s">
        <v>31</v>
      </c>
      <c r="B358" s="6" t="s">
        <v>34</v>
      </c>
      <c r="C358" s="6">
        <v>36</v>
      </c>
      <c r="D358" s="6">
        <v>1270</v>
      </c>
      <c r="E358" s="6">
        <f t="shared" si="25"/>
        <v>45720</v>
      </c>
      <c r="F358" s="6">
        <f t="shared" si="26"/>
        <v>45720</v>
      </c>
      <c r="G358" s="2">
        <f t="shared" si="27"/>
        <v>4572</v>
      </c>
      <c r="H358" s="2">
        <f t="shared" si="28"/>
        <v>45720</v>
      </c>
      <c r="I358" s="2">
        <f t="shared" si="29"/>
        <v>4572</v>
      </c>
    </row>
    <row r="359" spans="1:9" customFormat="1">
      <c r="A359" s="6" t="s">
        <v>26</v>
      </c>
      <c r="B359" s="6" t="s">
        <v>24</v>
      </c>
      <c r="C359" s="6">
        <v>59</v>
      </c>
      <c r="D359" s="6">
        <v>1221</v>
      </c>
      <c r="E359" s="6">
        <f t="shared" si="25"/>
        <v>72039</v>
      </c>
      <c r="F359" s="6">
        <f t="shared" si="26"/>
        <v>72039</v>
      </c>
      <c r="G359" s="2">
        <f t="shared" si="27"/>
        <v>7203.9000000000005</v>
      </c>
      <c r="H359" s="2">
        <f t="shared" si="28"/>
        <v>72039</v>
      </c>
      <c r="I359" s="2">
        <f t="shared" si="29"/>
        <v>7203.9000000000005</v>
      </c>
    </row>
    <row r="360" spans="1:9" customFormat="1">
      <c r="A360" s="6" t="s">
        <v>31</v>
      </c>
      <c r="B360" s="6" t="s">
        <v>18</v>
      </c>
      <c r="C360" s="6">
        <v>93</v>
      </c>
      <c r="D360" s="6">
        <v>1153</v>
      </c>
      <c r="E360" s="6">
        <f t="shared" si="25"/>
        <v>107229</v>
      </c>
      <c r="F360" s="6">
        <f t="shared" si="26"/>
        <v>107229</v>
      </c>
      <c r="G360" s="2">
        <f t="shared" si="27"/>
        <v>10722.900000000001</v>
      </c>
      <c r="H360" s="2">
        <f t="shared" si="28"/>
        <v>107229</v>
      </c>
      <c r="I360" s="2">
        <f t="shared" si="29"/>
        <v>10722.900000000001</v>
      </c>
    </row>
    <row r="361" spans="1:9" customFormat="1">
      <c r="A361" s="6" t="s">
        <v>36</v>
      </c>
      <c r="B361" s="6" t="s">
        <v>27</v>
      </c>
      <c r="C361" s="6">
        <v>61</v>
      </c>
      <c r="D361" s="6">
        <v>1139</v>
      </c>
      <c r="E361" s="6">
        <f t="shared" si="25"/>
        <v>69479</v>
      </c>
      <c r="F361" s="6">
        <f t="shared" si="26"/>
        <v>69479</v>
      </c>
      <c r="G361" s="2">
        <f t="shared" si="27"/>
        <v>6947.9000000000005</v>
      </c>
      <c r="H361" s="2">
        <f t="shared" si="28"/>
        <v>69479</v>
      </c>
      <c r="I361" s="2">
        <f t="shared" si="29"/>
        <v>6947.9000000000005</v>
      </c>
    </row>
    <row r="362" spans="1:9" customFormat="1">
      <c r="A362" s="6" t="s">
        <v>37</v>
      </c>
      <c r="B362" s="6" t="s">
        <v>18</v>
      </c>
      <c r="C362" s="6">
        <v>82</v>
      </c>
      <c r="D362" s="6">
        <v>1082</v>
      </c>
      <c r="E362" s="6">
        <f t="shared" si="25"/>
        <v>88724</v>
      </c>
      <c r="F362" s="6">
        <f t="shared" si="26"/>
        <v>88724</v>
      </c>
      <c r="G362" s="2">
        <f t="shared" si="27"/>
        <v>8872.4</v>
      </c>
      <c r="H362" s="2">
        <f t="shared" si="28"/>
        <v>88724</v>
      </c>
      <c r="I362" s="2">
        <f t="shared" si="29"/>
        <v>8872.4</v>
      </c>
    </row>
    <row r="363" spans="1:9" customFormat="1">
      <c r="A363" s="6" t="s">
        <v>26</v>
      </c>
      <c r="B363" s="6" t="s">
        <v>19</v>
      </c>
      <c r="C363" s="6">
        <v>53</v>
      </c>
      <c r="D363" s="6">
        <v>1275</v>
      </c>
      <c r="E363" s="6">
        <f t="shared" si="25"/>
        <v>67575</v>
      </c>
      <c r="F363" s="6">
        <f t="shared" si="26"/>
        <v>67575</v>
      </c>
      <c r="G363" s="2">
        <f t="shared" si="27"/>
        <v>6757.5</v>
      </c>
      <c r="H363" s="2">
        <f t="shared" si="28"/>
        <v>67575</v>
      </c>
      <c r="I363" s="2">
        <f t="shared" si="29"/>
        <v>6757.5</v>
      </c>
    </row>
    <row r="364" spans="1:9" customFormat="1">
      <c r="A364" s="6" t="s">
        <v>37</v>
      </c>
      <c r="B364" s="6" t="s">
        <v>34</v>
      </c>
      <c r="C364" s="6">
        <v>30</v>
      </c>
      <c r="D364" s="6">
        <v>1089</v>
      </c>
      <c r="E364" s="6">
        <f t="shared" si="25"/>
        <v>32670</v>
      </c>
      <c r="F364" s="6">
        <f t="shared" si="26"/>
        <v>32670</v>
      </c>
      <c r="G364" s="2">
        <f t="shared" si="27"/>
        <v>3267</v>
      </c>
      <c r="H364" s="2">
        <f t="shared" si="28"/>
        <v>32670</v>
      </c>
      <c r="I364" s="2">
        <f t="shared" si="29"/>
        <v>3267</v>
      </c>
    </row>
    <row r="365" spans="1:9" customFormat="1">
      <c r="A365" s="6" t="s">
        <v>23</v>
      </c>
      <c r="B365" s="6" t="s">
        <v>32</v>
      </c>
      <c r="C365" s="6">
        <v>10</v>
      </c>
      <c r="D365" s="6">
        <v>1076</v>
      </c>
      <c r="E365" s="6">
        <f t="shared" si="25"/>
        <v>10760</v>
      </c>
      <c r="F365" s="6">
        <f t="shared" si="26"/>
        <v>10760</v>
      </c>
      <c r="G365" s="2">
        <f t="shared" si="27"/>
        <v>0</v>
      </c>
      <c r="H365" s="2">
        <f t="shared" si="28"/>
        <v>10760</v>
      </c>
      <c r="I365" s="2">
        <f t="shared" si="29"/>
        <v>0</v>
      </c>
    </row>
    <row r="366" spans="1:9" customFormat="1">
      <c r="A366" s="6" t="s">
        <v>23</v>
      </c>
      <c r="B366" s="6" t="s">
        <v>27</v>
      </c>
      <c r="C366" s="6">
        <v>95</v>
      </c>
      <c r="D366" s="6">
        <v>1184</v>
      </c>
      <c r="E366" s="6">
        <f t="shared" si="25"/>
        <v>112480</v>
      </c>
      <c r="F366" s="6">
        <f t="shared" si="26"/>
        <v>112480</v>
      </c>
      <c r="G366" s="2">
        <f t="shared" si="27"/>
        <v>11248</v>
      </c>
      <c r="H366" s="2">
        <f t="shared" si="28"/>
        <v>112480</v>
      </c>
      <c r="I366" s="2">
        <f t="shared" si="29"/>
        <v>11248</v>
      </c>
    </row>
    <row r="367" spans="1:9" customFormat="1">
      <c r="A367" s="6" t="s">
        <v>17</v>
      </c>
      <c r="B367" s="6" t="s">
        <v>32</v>
      </c>
      <c r="C367" s="6">
        <v>27</v>
      </c>
      <c r="D367" s="6">
        <v>1156</v>
      </c>
      <c r="E367" s="6">
        <f t="shared" si="25"/>
        <v>31212</v>
      </c>
      <c r="F367" s="6">
        <f t="shared" si="26"/>
        <v>31212</v>
      </c>
      <c r="G367" s="2">
        <f t="shared" si="27"/>
        <v>3121.2000000000003</v>
      </c>
      <c r="H367" s="2">
        <f t="shared" si="28"/>
        <v>31212</v>
      </c>
      <c r="I367" s="2">
        <f t="shared" si="29"/>
        <v>3121.2000000000003</v>
      </c>
    </row>
    <row r="368" spans="1:9" customFormat="1">
      <c r="A368" s="6" t="s">
        <v>26</v>
      </c>
      <c r="B368" s="6" t="s">
        <v>32</v>
      </c>
      <c r="C368" s="6">
        <v>73</v>
      </c>
      <c r="D368" s="6">
        <v>1266</v>
      </c>
      <c r="E368" s="6">
        <f t="shared" si="25"/>
        <v>92418</v>
      </c>
      <c r="F368" s="6">
        <f t="shared" si="26"/>
        <v>92418</v>
      </c>
      <c r="G368" s="2">
        <f t="shared" si="27"/>
        <v>9241.8000000000011</v>
      </c>
      <c r="H368" s="2">
        <f t="shared" si="28"/>
        <v>92418</v>
      </c>
      <c r="I368" s="2">
        <f t="shared" si="29"/>
        <v>9241.8000000000011</v>
      </c>
    </row>
    <row r="369" spans="1:9" customFormat="1">
      <c r="A369" s="6" t="s">
        <v>36</v>
      </c>
      <c r="B369" s="6" t="s">
        <v>19</v>
      </c>
      <c r="C369" s="6">
        <v>81</v>
      </c>
      <c r="D369" s="6">
        <v>1310</v>
      </c>
      <c r="E369" s="6">
        <f t="shared" si="25"/>
        <v>106110</v>
      </c>
      <c r="F369" s="6">
        <f t="shared" si="26"/>
        <v>106110</v>
      </c>
      <c r="G369" s="2">
        <f t="shared" si="27"/>
        <v>10611</v>
      </c>
      <c r="H369" s="2">
        <f t="shared" si="28"/>
        <v>106110</v>
      </c>
      <c r="I369" s="2">
        <f t="shared" si="29"/>
        <v>10611</v>
      </c>
    </row>
    <row r="370" spans="1:9" customFormat="1">
      <c r="A370" s="6" t="s">
        <v>36</v>
      </c>
      <c r="B370" s="6" t="s">
        <v>27</v>
      </c>
      <c r="C370" s="6">
        <v>65</v>
      </c>
      <c r="D370" s="6">
        <v>1496</v>
      </c>
      <c r="E370" s="6">
        <f t="shared" si="25"/>
        <v>97240</v>
      </c>
      <c r="F370" s="6">
        <f t="shared" si="26"/>
        <v>97240</v>
      </c>
      <c r="G370" s="2">
        <f t="shared" si="27"/>
        <v>9724</v>
      </c>
      <c r="H370" s="2">
        <f t="shared" si="28"/>
        <v>97240</v>
      </c>
      <c r="I370" s="2">
        <f t="shared" si="29"/>
        <v>9724</v>
      </c>
    </row>
    <row r="371" spans="1:9" customFormat="1">
      <c r="A371" s="6" t="s">
        <v>31</v>
      </c>
      <c r="B371" s="6" t="s">
        <v>34</v>
      </c>
      <c r="C371" s="6">
        <v>15</v>
      </c>
      <c r="D371" s="6">
        <v>1456</v>
      </c>
      <c r="E371" s="6">
        <f t="shared" si="25"/>
        <v>21840</v>
      </c>
      <c r="F371" s="6">
        <f t="shared" si="26"/>
        <v>21840</v>
      </c>
      <c r="G371" s="2">
        <f t="shared" si="27"/>
        <v>2184</v>
      </c>
      <c r="H371" s="2">
        <f t="shared" si="28"/>
        <v>21840</v>
      </c>
      <c r="I371" s="2">
        <f t="shared" si="29"/>
        <v>0</v>
      </c>
    </row>
    <row r="372" spans="1:9" customFormat="1">
      <c r="A372" s="6" t="s">
        <v>23</v>
      </c>
      <c r="B372" s="6" t="s">
        <v>32</v>
      </c>
      <c r="C372" s="6">
        <v>41</v>
      </c>
      <c r="D372" s="6">
        <v>1309</v>
      </c>
      <c r="E372" s="6">
        <f t="shared" si="25"/>
        <v>53669</v>
      </c>
      <c r="F372" s="6">
        <f t="shared" si="26"/>
        <v>53669</v>
      </c>
      <c r="G372" s="2">
        <f t="shared" si="27"/>
        <v>5366.9000000000005</v>
      </c>
      <c r="H372" s="2">
        <f t="shared" si="28"/>
        <v>53669</v>
      </c>
      <c r="I372" s="2">
        <f t="shared" si="29"/>
        <v>5366.9000000000005</v>
      </c>
    </row>
    <row r="373" spans="1:9" customFormat="1">
      <c r="A373" s="6" t="s">
        <v>17</v>
      </c>
      <c r="B373" s="6" t="s">
        <v>32</v>
      </c>
      <c r="C373" s="6">
        <v>15</v>
      </c>
      <c r="D373" s="6">
        <v>1287</v>
      </c>
      <c r="E373" s="6">
        <f t="shared" si="25"/>
        <v>19305</v>
      </c>
      <c r="F373" s="6">
        <f t="shared" si="26"/>
        <v>19305</v>
      </c>
      <c r="G373" s="2">
        <f t="shared" si="27"/>
        <v>0</v>
      </c>
      <c r="H373" s="2">
        <f t="shared" si="28"/>
        <v>19305</v>
      </c>
      <c r="I373" s="2">
        <f t="shared" si="29"/>
        <v>0</v>
      </c>
    </row>
    <row r="374" spans="1:9" customFormat="1">
      <c r="A374" s="6" t="s">
        <v>37</v>
      </c>
      <c r="B374" s="6" t="s">
        <v>18</v>
      </c>
      <c r="C374" s="6">
        <v>10</v>
      </c>
      <c r="D374" s="6">
        <v>1208</v>
      </c>
      <c r="E374" s="6">
        <f t="shared" si="25"/>
        <v>12080</v>
      </c>
      <c r="F374" s="6">
        <f t="shared" si="26"/>
        <v>12080</v>
      </c>
      <c r="G374" s="2">
        <f t="shared" si="27"/>
        <v>0</v>
      </c>
      <c r="H374" s="2">
        <f t="shared" si="28"/>
        <v>12080</v>
      </c>
      <c r="I374" s="2">
        <f t="shared" si="29"/>
        <v>0</v>
      </c>
    </row>
    <row r="375" spans="1:9" customFormat="1">
      <c r="A375" s="6" t="s">
        <v>37</v>
      </c>
      <c r="B375" s="6" t="s">
        <v>27</v>
      </c>
      <c r="C375" s="6">
        <v>3</v>
      </c>
      <c r="D375" s="6">
        <v>1300</v>
      </c>
      <c r="E375" s="6">
        <f t="shared" si="25"/>
        <v>3900</v>
      </c>
      <c r="F375" s="6">
        <f t="shared" si="26"/>
        <v>3900</v>
      </c>
      <c r="G375" s="2">
        <f t="shared" si="27"/>
        <v>0</v>
      </c>
      <c r="H375" s="2">
        <f t="shared" si="28"/>
        <v>3900</v>
      </c>
      <c r="I375" s="2">
        <f t="shared" si="29"/>
        <v>0</v>
      </c>
    </row>
    <row r="376" spans="1:9" customFormat="1">
      <c r="A376" s="6" t="s">
        <v>31</v>
      </c>
      <c r="B376" s="6" t="s">
        <v>32</v>
      </c>
      <c r="C376" s="6">
        <v>27</v>
      </c>
      <c r="D376" s="6">
        <v>1129</v>
      </c>
      <c r="E376" s="6">
        <f t="shared" si="25"/>
        <v>30483</v>
      </c>
      <c r="F376" s="6">
        <f t="shared" si="26"/>
        <v>30483</v>
      </c>
      <c r="G376" s="2">
        <f t="shared" si="27"/>
        <v>3048.3</v>
      </c>
      <c r="H376" s="2">
        <f t="shared" si="28"/>
        <v>30483</v>
      </c>
      <c r="I376" s="2">
        <f t="shared" si="29"/>
        <v>3048.3</v>
      </c>
    </row>
    <row r="377" spans="1:9" customFormat="1">
      <c r="A377" s="6" t="s">
        <v>31</v>
      </c>
      <c r="B377" s="6" t="s">
        <v>27</v>
      </c>
      <c r="C377" s="6">
        <v>61</v>
      </c>
      <c r="D377" s="6">
        <v>1251</v>
      </c>
      <c r="E377" s="6">
        <f t="shared" si="25"/>
        <v>76311</v>
      </c>
      <c r="F377" s="6">
        <f t="shared" si="26"/>
        <v>76311</v>
      </c>
      <c r="G377" s="2">
        <f t="shared" si="27"/>
        <v>7631.1</v>
      </c>
      <c r="H377" s="2">
        <f t="shared" si="28"/>
        <v>76311</v>
      </c>
      <c r="I377" s="2">
        <f t="shared" si="29"/>
        <v>7631.1</v>
      </c>
    </row>
    <row r="378" spans="1:9" customFormat="1">
      <c r="A378" s="6" t="s">
        <v>36</v>
      </c>
      <c r="B378" s="6" t="s">
        <v>34</v>
      </c>
      <c r="C378" s="6">
        <v>90</v>
      </c>
      <c r="D378" s="6">
        <v>1254</v>
      </c>
      <c r="E378" s="6">
        <f t="shared" si="25"/>
        <v>112860</v>
      </c>
      <c r="F378" s="6">
        <f t="shared" si="26"/>
        <v>112860</v>
      </c>
      <c r="G378" s="2">
        <f t="shared" si="27"/>
        <v>11286</v>
      </c>
      <c r="H378" s="2">
        <f t="shared" si="28"/>
        <v>112860</v>
      </c>
      <c r="I378" s="2">
        <f t="shared" si="29"/>
        <v>11286</v>
      </c>
    </row>
    <row r="379" spans="1:9" customFormat="1">
      <c r="A379" s="6" t="s">
        <v>31</v>
      </c>
      <c r="B379" s="6" t="s">
        <v>19</v>
      </c>
      <c r="C379" s="6">
        <v>56</v>
      </c>
      <c r="D379" s="6">
        <v>1427</v>
      </c>
      <c r="E379" s="6">
        <f t="shared" si="25"/>
        <v>79912</v>
      </c>
      <c r="F379" s="6">
        <f t="shared" si="26"/>
        <v>79912</v>
      </c>
      <c r="G379" s="2">
        <f t="shared" si="27"/>
        <v>7991.2000000000007</v>
      </c>
      <c r="H379" s="2">
        <f t="shared" si="28"/>
        <v>79912</v>
      </c>
      <c r="I379" s="2">
        <f t="shared" si="29"/>
        <v>7991.2000000000007</v>
      </c>
    </row>
    <row r="380" spans="1:9" customFormat="1">
      <c r="A380" s="6" t="s">
        <v>23</v>
      </c>
      <c r="B380" s="6" t="s">
        <v>19</v>
      </c>
      <c r="C380" s="6">
        <v>100</v>
      </c>
      <c r="D380" s="6">
        <v>1385</v>
      </c>
      <c r="E380" s="6">
        <f t="shared" si="25"/>
        <v>138500</v>
      </c>
      <c r="F380" s="6">
        <f t="shared" si="26"/>
        <v>138500</v>
      </c>
      <c r="G380" s="2">
        <f t="shared" si="27"/>
        <v>13850</v>
      </c>
      <c r="H380" s="2">
        <f t="shared" si="28"/>
        <v>138500</v>
      </c>
      <c r="I380" s="2">
        <f t="shared" si="29"/>
        <v>13850</v>
      </c>
    </row>
    <row r="381" spans="1:9" customFormat="1">
      <c r="A381" s="6" t="s">
        <v>31</v>
      </c>
      <c r="B381" s="6" t="s">
        <v>34</v>
      </c>
      <c r="C381" s="6">
        <v>23</v>
      </c>
      <c r="D381" s="6">
        <v>1235</v>
      </c>
      <c r="E381" s="6">
        <f t="shared" si="25"/>
        <v>28405</v>
      </c>
      <c r="F381" s="6">
        <f t="shared" si="26"/>
        <v>28405</v>
      </c>
      <c r="G381" s="2">
        <f t="shared" si="27"/>
        <v>2840.5</v>
      </c>
      <c r="H381" s="2">
        <f t="shared" si="28"/>
        <v>28405</v>
      </c>
      <c r="I381" s="2">
        <f t="shared" si="29"/>
        <v>0</v>
      </c>
    </row>
    <row r="382" spans="1:9" customFormat="1">
      <c r="A382" s="6" t="s">
        <v>36</v>
      </c>
      <c r="B382" s="6" t="s">
        <v>19</v>
      </c>
      <c r="C382" s="6">
        <v>15</v>
      </c>
      <c r="D382" s="6">
        <v>1100</v>
      </c>
      <c r="E382" s="6">
        <f t="shared" si="25"/>
        <v>16500</v>
      </c>
      <c r="F382" s="6">
        <f t="shared" si="26"/>
        <v>16500</v>
      </c>
      <c r="G382" s="2">
        <f t="shared" si="27"/>
        <v>0</v>
      </c>
      <c r="H382" s="2">
        <f t="shared" si="28"/>
        <v>16500</v>
      </c>
      <c r="I382" s="2">
        <f t="shared" si="29"/>
        <v>0</v>
      </c>
    </row>
    <row r="383" spans="1:9" customFormat="1">
      <c r="A383" s="6" t="s">
        <v>36</v>
      </c>
      <c r="B383" s="6" t="s">
        <v>21</v>
      </c>
      <c r="C383" s="6">
        <v>4</v>
      </c>
      <c r="D383" s="6">
        <v>1101</v>
      </c>
      <c r="E383" s="6">
        <f t="shared" si="25"/>
        <v>4404</v>
      </c>
      <c r="F383" s="6">
        <f t="shared" si="26"/>
        <v>4404</v>
      </c>
      <c r="G383" s="2">
        <f t="shared" si="27"/>
        <v>0</v>
      </c>
      <c r="H383" s="2">
        <f t="shared" si="28"/>
        <v>4404</v>
      </c>
      <c r="I383" s="2">
        <f t="shared" si="29"/>
        <v>0</v>
      </c>
    </row>
    <row r="384" spans="1:9" customFormat="1">
      <c r="A384" s="6" t="s">
        <v>37</v>
      </c>
      <c r="B384" s="6" t="s">
        <v>21</v>
      </c>
      <c r="C384" s="6">
        <v>55</v>
      </c>
      <c r="D384" s="6">
        <v>1055</v>
      </c>
      <c r="E384" s="6">
        <f t="shared" si="25"/>
        <v>58025</v>
      </c>
      <c r="F384" s="6">
        <f t="shared" si="26"/>
        <v>58025</v>
      </c>
      <c r="G384" s="2">
        <f t="shared" si="27"/>
        <v>5802.5</v>
      </c>
      <c r="H384" s="2">
        <f t="shared" si="28"/>
        <v>58025</v>
      </c>
      <c r="I384" s="2">
        <f t="shared" si="29"/>
        <v>5802.5</v>
      </c>
    </row>
    <row r="385" spans="1:9" customFormat="1">
      <c r="A385" s="6" t="s">
        <v>17</v>
      </c>
      <c r="B385" s="6" t="s">
        <v>32</v>
      </c>
      <c r="C385" s="6">
        <v>23</v>
      </c>
      <c r="D385" s="6">
        <v>1427</v>
      </c>
      <c r="E385" s="6">
        <f t="shared" si="25"/>
        <v>32821</v>
      </c>
      <c r="F385" s="6">
        <f t="shared" si="26"/>
        <v>32821</v>
      </c>
      <c r="G385" s="2">
        <f t="shared" si="27"/>
        <v>3282.1000000000004</v>
      </c>
      <c r="H385" s="2">
        <f t="shared" si="28"/>
        <v>32821</v>
      </c>
      <c r="I385" s="2">
        <f t="shared" si="29"/>
        <v>3282.1000000000004</v>
      </c>
    </row>
    <row r="386" spans="1:9" customFormat="1">
      <c r="A386" s="6" t="s">
        <v>31</v>
      </c>
      <c r="B386" s="6" t="s">
        <v>27</v>
      </c>
      <c r="C386" s="6">
        <v>96</v>
      </c>
      <c r="D386" s="6">
        <v>1397</v>
      </c>
      <c r="E386" s="6">
        <f t="shared" si="25"/>
        <v>134112</v>
      </c>
      <c r="F386" s="6">
        <f t="shared" si="26"/>
        <v>134112</v>
      </c>
      <c r="G386" s="2">
        <f t="shared" si="27"/>
        <v>13411.2</v>
      </c>
      <c r="H386" s="2">
        <f t="shared" si="28"/>
        <v>134112</v>
      </c>
      <c r="I386" s="2">
        <f t="shared" si="29"/>
        <v>13411.2</v>
      </c>
    </row>
    <row r="387" spans="1:9" customFormat="1">
      <c r="A387" s="6" t="s">
        <v>36</v>
      </c>
      <c r="B387" s="6" t="s">
        <v>27</v>
      </c>
      <c r="C387" s="6">
        <v>85</v>
      </c>
      <c r="D387" s="6">
        <v>1105</v>
      </c>
      <c r="E387" s="6">
        <f t="shared" ref="E387:E450" si="30">F387</f>
        <v>93925</v>
      </c>
      <c r="F387" s="6">
        <f t="shared" ref="F387:F450" si="31">C387*D387</f>
        <v>93925</v>
      </c>
      <c r="G387" s="2">
        <f t="shared" ref="G387:G450" si="32">IF(F387&gt;=20000,F387*10%,0)</f>
        <v>9392.5</v>
      </c>
      <c r="H387" s="2">
        <f t="shared" ref="H387:H450" si="33">F387</f>
        <v>93925</v>
      </c>
      <c r="I387" s="2">
        <f t="shared" ref="I387:I450" si="34">IF(F387&gt;30000,F387*0.1,0)</f>
        <v>9392.5</v>
      </c>
    </row>
    <row r="388" spans="1:9" customFormat="1">
      <c r="A388" s="6" t="s">
        <v>31</v>
      </c>
      <c r="B388" s="6" t="s">
        <v>32</v>
      </c>
      <c r="C388" s="6">
        <v>10</v>
      </c>
      <c r="D388" s="6">
        <v>1224</v>
      </c>
      <c r="E388" s="6">
        <f t="shared" si="30"/>
        <v>12240</v>
      </c>
      <c r="F388" s="6">
        <f t="shared" si="31"/>
        <v>12240</v>
      </c>
      <c r="G388" s="2">
        <f t="shared" si="32"/>
        <v>0</v>
      </c>
      <c r="H388" s="2">
        <f t="shared" si="33"/>
        <v>12240</v>
      </c>
      <c r="I388" s="2">
        <f t="shared" si="34"/>
        <v>0</v>
      </c>
    </row>
    <row r="389" spans="1:9" customFormat="1">
      <c r="A389" s="6" t="s">
        <v>23</v>
      </c>
      <c r="B389" s="6" t="s">
        <v>21</v>
      </c>
      <c r="C389" s="6">
        <v>93</v>
      </c>
      <c r="D389" s="6">
        <v>1373</v>
      </c>
      <c r="E389" s="6">
        <f t="shared" si="30"/>
        <v>127689</v>
      </c>
      <c r="F389" s="6">
        <f t="shared" si="31"/>
        <v>127689</v>
      </c>
      <c r="G389" s="2">
        <f t="shared" si="32"/>
        <v>12768.900000000001</v>
      </c>
      <c r="H389" s="2">
        <f t="shared" si="33"/>
        <v>127689</v>
      </c>
      <c r="I389" s="2">
        <f t="shared" si="34"/>
        <v>12768.900000000001</v>
      </c>
    </row>
    <row r="390" spans="1:9" customFormat="1">
      <c r="A390" s="6" t="s">
        <v>36</v>
      </c>
      <c r="B390" s="6" t="s">
        <v>21</v>
      </c>
      <c r="C390" s="6">
        <v>12</v>
      </c>
      <c r="D390" s="6">
        <v>1329</v>
      </c>
      <c r="E390" s="6">
        <f t="shared" si="30"/>
        <v>15948</v>
      </c>
      <c r="F390" s="6">
        <f t="shared" si="31"/>
        <v>15948</v>
      </c>
      <c r="G390" s="2">
        <f t="shared" si="32"/>
        <v>0</v>
      </c>
      <c r="H390" s="2">
        <f t="shared" si="33"/>
        <v>15948</v>
      </c>
      <c r="I390" s="2">
        <f t="shared" si="34"/>
        <v>0</v>
      </c>
    </row>
    <row r="391" spans="1:9" customFormat="1">
      <c r="A391" s="6" t="s">
        <v>37</v>
      </c>
      <c r="B391" s="6" t="s">
        <v>24</v>
      </c>
      <c r="C391" s="6">
        <v>5</v>
      </c>
      <c r="D391" s="6">
        <v>1325</v>
      </c>
      <c r="E391" s="6">
        <f t="shared" si="30"/>
        <v>6625</v>
      </c>
      <c r="F391" s="6">
        <f t="shared" si="31"/>
        <v>6625</v>
      </c>
      <c r="G391" s="2">
        <f t="shared" si="32"/>
        <v>0</v>
      </c>
      <c r="H391" s="2">
        <f t="shared" si="33"/>
        <v>6625</v>
      </c>
      <c r="I391" s="2">
        <f t="shared" si="34"/>
        <v>0</v>
      </c>
    </row>
    <row r="392" spans="1:9" customFormat="1">
      <c r="A392" s="6" t="s">
        <v>36</v>
      </c>
      <c r="B392" s="6" t="s">
        <v>34</v>
      </c>
      <c r="C392" s="6">
        <v>56</v>
      </c>
      <c r="D392" s="6">
        <v>1476</v>
      </c>
      <c r="E392" s="6">
        <f t="shared" si="30"/>
        <v>82656</v>
      </c>
      <c r="F392" s="6">
        <f t="shared" si="31"/>
        <v>82656</v>
      </c>
      <c r="G392" s="2">
        <f t="shared" si="32"/>
        <v>8265.6</v>
      </c>
      <c r="H392" s="2">
        <f t="shared" si="33"/>
        <v>82656</v>
      </c>
      <c r="I392" s="2">
        <f t="shared" si="34"/>
        <v>8265.6</v>
      </c>
    </row>
    <row r="393" spans="1:9" customFormat="1">
      <c r="A393" s="6" t="s">
        <v>31</v>
      </c>
      <c r="B393" s="6" t="s">
        <v>19</v>
      </c>
      <c r="C393" s="6">
        <v>94</v>
      </c>
      <c r="D393" s="6">
        <v>1440</v>
      </c>
      <c r="E393" s="6">
        <f t="shared" si="30"/>
        <v>135360</v>
      </c>
      <c r="F393" s="6">
        <f t="shared" si="31"/>
        <v>135360</v>
      </c>
      <c r="G393" s="2">
        <f t="shared" si="32"/>
        <v>13536</v>
      </c>
      <c r="H393" s="2">
        <f t="shared" si="33"/>
        <v>135360</v>
      </c>
      <c r="I393" s="2">
        <f t="shared" si="34"/>
        <v>13536</v>
      </c>
    </row>
    <row r="394" spans="1:9" customFormat="1">
      <c r="A394" s="6" t="s">
        <v>37</v>
      </c>
      <c r="B394" s="6" t="s">
        <v>32</v>
      </c>
      <c r="C394" s="6">
        <v>91</v>
      </c>
      <c r="D394" s="6">
        <v>1190</v>
      </c>
      <c r="E394" s="6">
        <f t="shared" si="30"/>
        <v>108290</v>
      </c>
      <c r="F394" s="6">
        <f t="shared" si="31"/>
        <v>108290</v>
      </c>
      <c r="G394" s="2">
        <f t="shared" si="32"/>
        <v>10829</v>
      </c>
      <c r="H394" s="2">
        <f t="shared" si="33"/>
        <v>108290</v>
      </c>
      <c r="I394" s="2">
        <f t="shared" si="34"/>
        <v>10829</v>
      </c>
    </row>
    <row r="395" spans="1:9" customFormat="1">
      <c r="A395" s="6" t="s">
        <v>17</v>
      </c>
      <c r="B395" s="6" t="s">
        <v>24</v>
      </c>
      <c r="C395" s="6">
        <v>54</v>
      </c>
      <c r="D395" s="6">
        <v>1224</v>
      </c>
      <c r="E395" s="6">
        <f t="shared" si="30"/>
        <v>66096</v>
      </c>
      <c r="F395" s="6">
        <f t="shared" si="31"/>
        <v>66096</v>
      </c>
      <c r="G395" s="2">
        <f t="shared" si="32"/>
        <v>6609.6</v>
      </c>
      <c r="H395" s="2">
        <f t="shared" si="33"/>
        <v>66096</v>
      </c>
      <c r="I395" s="2">
        <f t="shared" si="34"/>
        <v>6609.6</v>
      </c>
    </row>
    <row r="396" spans="1:9" customFormat="1">
      <c r="A396" s="6" t="s">
        <v>31</v>
      </c>
      <c r="B396" s="6" t="s">
        <v>24</v>
      </c>
      <c r="C396" s="6">
        <v>43</v>
      </c>
      <c r="D396" s="6">
        <v>1223</v>
      </c>
      <c r="E396" s="6">
        <f t="shared" si="30"/>
        <v>52589</v>
      </c>
      <c r="F396" s="6">
        <f t="shared" si="31"/>
        <v>52589</v>
      </c>
      <c r="G396" s="2">
        <f t="shared" si="32"/>
        <v>5258.9000000000005</v>
      </c>
      <c r="H396" s="2">
        <f t="shared" si="33"/>
        <v>52589</v>
      </c>
      <c r="I396" s="2">
        <f t="shared" si="34"/>
        <v>5258.9000000000005</v>
      </c>
    </row>
    <row r="397" spans="1:9" customFormat="1">
      <c r="A397" s="6" t="s">
        <v>17</v>
      </c>
      <c r="B397" s="6" t="s">
        <v>32</v>
      </c>
      <c r="C397" s="6">
        <v>19</v>
      </c>
      <c r="D397" s="6">
        <v>1261</v>
      </c>
      <c r="E397" s="6">
        <f t="shared" si="30"/>
        <v>23959</v>
      </c>
      <c r="F397" s="6">
        <f t="shared" si="31"/>
        <v>23959</v>
      </c>
      <c r="G397" s="2">
        <f t="shared" si="32"/>
        <v>2395.9</v>
      </c>
      <c r="H397" s="2">
        <f t="shared" si="33"/>
        <v>23959</v>
      </c>
      <c r="I397" s="2">
        <f t="shared" si="34"/>
        <v>0</v>
      </c>
    </row>
    <row r="398" spans="1:9" customFormat="1">
      <c r="A398" s="6" t="s">
        <v>17</v>
      </c>
      <c r="B398" s="6" t="s">
        <v>27</v>
      </c>
      <c r="C398" s="6">
        <v>71</v>
      </c>
      <c r="D398" s="6">
        <v>1313</v>
      </c>
      <c r="E398" s="6">
        <f t="shared" si="30"/>
        <v>93223</v>
      </c>
      <c r="F398" s="6">
        <f t="shared" si="31"/>
        <v>93223</v>
      </c>
      <c r="G398" s="2">
        <f t="shared" si="32"/>
        <v>9322.3000000000011</v>
      </c>
      <c r="H398" s="2">
        <f t="shared" si="33"/>
        <v>93223</v>
      </c>
      <c r="I398" s="2">
        <f t="shared" si="34"/>
        <v>9322.3000000000011</v>
      </c>
    </row>
    <row r="399" spans="1:9" customFormat="1">
      <c r="A399" s="6" t="s">
        <v>37</v>
      </c>
      <c r="B399" s="6" t="s">
        <v>34</v>
      </c>
      <c r="C399" s="6">
        <v>64</v>
      </c>
      <c r="D399" s="6">
        <v>1076</v>
      </c>
      <c r="E399" s="6">
        <f t="shared" si="30"/>
        <v>68864</v>
      </c>
      <c r="F399" s="6">
        <f t="shared" si="31"/>
        <v>68864</v>
      </c>
      <c r="G399" s="2">
        <f t="shared" si="32"/>
        <v>6886.4000000000005</v>
      </c>
      <c r="H399" s="2">
        <f t="shared" si="33"/>
        <v>68864</v>
      </c>
      <c r="I399" s="2">
        <f t="shared" si="34"/>
        <v>6886.4000000000005</v>
      </c>
    </row>
    <row r="400" spans="1:9" customFormat="1">
      <c r="A400" s="6" t="s">
        <v>17</v>
      </c>
      <c r="B400" s="6" t="s">
        <v>27</v>
      </c>
      <c r="C400" s="6">
        <v>38</v>
      </c>
      <c r="D400" s="6">
        <v>1097</v>
      </c>
      <c r="E400" s="6">
        <f t="shared" si="30"/>
        <v>41686</v>
      </c>
      <c r="F400" s="6">
        <f t="shared" si="31"/>
        <v>41686</v>
      </c>
      <c r="G400" s="2">
        <f t="shared" si="32"/>
        <v>4168.6000000000004</v>
      </c>
      <c r="H400" s="2">
        <f t="shared" si="33"/>
        <v>41686</v>
      </c>
      <c r="I400" s="2">
        <f t="shared" si="34"/>
        <v>4168.6000000000004</v>
      </c>
    </row>
    <row r="401" spans="1:9" customFormat="1">
      <c r="A401" s="6" t="s">
        <v>37</v>
      </c>
      <c r="B401" s="6" t="s">
        <v>34</v>
      </c>
      <c r="C401" s="6">
        <v>50</v>
      </c>
      <c r="D401" s="6">
        <v>1146</v>
      </c>
      <c r="E401" s="6">
        <f t="shared" si="30"/>
        <v>57300</v>
      </c>
      <c r="F401" s="6">
        <f t="shared" si="31"/>
        <v>57300</v>
      </c>
      <c r="G401" s="2">
        <f t="shared" si="32"/>
        <v>5730</v>
      </c>
      <c r="H401" s="2">
        <f t="shared" si="33"/>
        <v>57300</v>
      </c>
      <c r="I401" s="2">
        <f t="shared" si="34"/>
        <v>5730</v>
      </c>
    </row>
    <row r="402" spans="1:9" customFormat="1">
      <c r="A402" s="6" t="s">
        <v>23</v>
      </c>
      <c r="B402" s="6" t="s">
        <v>19</v>
      </c>
      <c r="C402" s="6">
        <v>98</v>
      </c>
      <c r="D402" s="6">
        <v>1064</v>
      </c>
      <c r="E402" s="6">
        <f t="shared" si="30"/>
        <v>104272</v>
      </c>
      <c r="F402" s="6">
        <f t="shared" si="31"/>
        <v>104272</v>
      </c>
      <c r="G402" s="2">
        <f t="shared" si="32"/>
        <v>10427.200000000001</v>
      </c>
      <c r="H402" s="2">
        <f t="shared" si="33"/>
        <v>104272</v>
      </c>
      <c r="I402" s="2">
        <f t="shared" si="34"/>
        <v>10427.200000000001</v>
      </c>
    </row>
    <row r="403" spans="1:9" customFormat="1">
      <c r="A403" s="6" t="s">
        <v>26</v>
      </c>
      <c r="B403" s="6" t="s">
        <v>19</v>
      </c>
      <c r="C403" s="6">
        <v>72</v>
      </c>
      <c r="D403" s="6">
        <v>1364</v>
      </c>
      <c r="E403" s="6">
        <f t="shared" si="30"/>
        <v>98208</v>
      </c>
      <c r="F403" s="6">
        <f t="shared" si="31"/>
        <v>98208</v>
      </c>
      <c r="G403" s="2">
        <f t="shared" si="32"/>
        <v>9820.8000000000011</v>
      </c>
      <c r="H403" s="2">
        <f t="shared" si="33"/>
        <v>98208</v>
      </c>
      <c r="I403" s="2">
        <f t="shared" si="34"/>
        <v>9820.8000000000011</v>
      </c>
    </row>
    <row r="404" spans="1:9" customFormat="1">
      <c r="A404" s="6" t="s">
        <v>31</v>
      </c>
      <c r="B404" s="6" t="s">
        <v>32</v>
      </c>
      <c r="C404" s="6">
        <v>62</v>
      </c>
      <c r="D404" s="6">
        <v>1056</v>
      </c>
      <c r="E404" s="6">
        <f t="shared" si="30"/>
        <v>65472</v>
      </c>
      <c r="F404" s="6">
        <f t="shared" si="31"/>
        <v>65472</v>
      </c>
      <c r="G404" s="2">
        <f t="shared" si="32"/>
        <v>6547.2000000000007</v>
      </c>
      <c r="H404" s="2">
        <f t="shared" si="33"/>
        <v>65472</v>
      </c>
      <c r="I404" s="2">
        <f t="shared" si="34"/>
        <v>6547.2000000000007</v>
      </c>
    </row>
    <row r="405" spans="1:9" customFormat="1">
      <c r="A405" s="6" t="s">
        <v>37</v>
      </c>
      <c r="B405" s="6" t="s">
        <v>21</v>
      </c>
      <c r="C405" s="6">
        <v>43</v>
      </c>
      <c r="D405" s="6">
        <v>1467</v>
      </c>
      <c r="E405" s="6">
        <f t="shared" si="30"/>
        <v>63081</v>
      </c>
      <c r="F405" s="6">
        <f t="shared" si="31"/>
        <v>63081</v>
      </c>
      <c r="G405" s="2">
        <f t="shared" si="32"/>
        <v>6308.1</v>
      </c>
      <c r="H405" s="2">
        <f t="shared" si="33"/>
        <v>63081</v>
      </c>
      <c r="I405" s="2">
        <f t="shared" si="34"/>
        <v>6308.1</v>
      </c>
    </row>
    <row r="406" spans="1:9" customFormat="1">
      <c r="A406" s="6" t="s">
        <v>23</v>
      </c>
      <c r="B406" s="6" t="s">
        <v>19</v>
      </c>
      <c r="C406" s="6">
        <v>25</v>
      </c>
      <c r="D406" s="6">
        <v>1383</v>
      </c>
      <c r="E406" s="6">
        <f t="shared" si="30"/>
        <v>34575</v>
      </c>
      <c r="F406" s="6">
        <f t="shared" si="31"/>
        <v>34575</v>
      </c>
      <c r="G406" s="2">
        <f t="shared" si="32"/>
        <v>3457.5</v>
      </c>
      <c r="H406" s="2">
        <f t="shared" si="33"/>
        <v>34575</v>
      </c>
      <c r="I406" s="2">
        <f t="shared" si="34"/>
        <v>3457.5</v>
      </c>
    </row>
    <row r="407" spans="1:9" customFormat="1">
      <c r="A407" s="6" t="s">
        <v>23</v>
      </c>
      <c r="B407" s="6" t="s">
        <v>34</v>
      </c>
      <c r="C407" s="6">
        <v>9</v>
      </c>
      <c r="D407" s="6">
        <v>1444</v>
      </c>
      <c r="E407" s="6">
        <f t="shared" si="30"/>
        <v>12996</v>
      </c>
      <c r="F407" s="6">
        <f t="shared" si="31"/>
        <v>12996</v>
      </c>
      <c r="G407" s="2">
        <f t="shared" si="32"/>
        <v>0</v>
      </c>
      <c r="H407" s="2">
        <f t="shared" si="33"/>
        <v>12996</v>
      </c>
      <c r="I407" s="2">
        <f t="shared" si="34"/>
        <v>0</v>
      </c>
    </row>
    <row r="408" spans="1:9" customFormat="1">
      <c r="A408" s="6" t="s">
        <v>36</v>
      </c>
      <c r="B408" s="6" t="s">
        <v>19</v>
      </c>
      <c r="C408" s="6">
        <v>89</v>
      </c>
      <c r="D408" s="6">
        <v>1251</v>
      </c>
      <c r="E408" s="6">
        <f t="shared" si="30"/>
        <v>111339</v>
      </c>
      <c r="F408" s="6">
        <f t="shared" si="31"/>
        <v>111339</v>
      </c>
      <c r="G408" s="2">
        <f t="shared" si="32"/>
        <v>11133.900000000001</v>
      </c>
      <c r="H408" s="2">
        <f t="shared" si="33"/>
        <v>111339</v>
      </c>
      <c r="I408" s="2">
        <f t="shared" si="34"/>
        <v>11133.900000000001</v>
      </c>
    </row>
    <row r="409" spans="1:9" customFormat="1">
      <c r="A409" s="6" t="s">
        <v>26</v>
      </c>
      <c r="B409" s="6" t="s">
        <v>18</v>
      </c>
      <c r="C409" s="6">
        <v>78</v>
      </c>
      <c r="D409" s="6">
        <v>1491</v>
      </c>
      <c r="E409" s="6">
        <f t="shared" si="30"/>
        <v>116298</v>
      </c>
      <c r="F409" s="6">
        <f t="shared" si="31"/>
        <v>116298</v>
      </c>
      <c r="G409" s="2">
        <f t="shared" si="32"/>
        <v>11629.800000000001</v>
      </c>
      <c r="H409" s="2">
        <f t="shared" si="33"/>
        <v>116298</v>
      </c>
      <c r="I409" s="2">
        <f t="shared" si="34"/>
        <v>11629.800000000001</v>
      </c>
    </row>
    <row r="410" spans="1:9" customFormat="1">
      <c r="A410" s="6" t="s">
        <v>23</v>
      </c>
      <c r="B410" s="6" t="s">
        <v>21</v>
      </c>
      <c r="C410" s="6">
        <v>82</v>
      </c>
      <c r="D410" s="6">
        <v>1061</v>
      </c>
      <c r="E410" s="6">
        <f t="shared" si="30"/>
        <v>87002</v>
      </c>
      <c r="F410" s="6">
        <f t="shared" si="31"/>
        <v>87002</v>
      </c>
      <c r="G410" s="2">
        <f t="shared" si="32"/>
        <v>8700.2000000000007</v>
      </c>
      <c r="H410" s="2">
        <f t="shared" si="33"/>
        <v>87002</v>
      </c>
      <c r="I410" s="2">
        <f t="shared" si="34"/>
        <v>8700.2000000000007</v>
      </c>
    </row>
    <row r="411" spans="1:9" customFormat="1">
      <c r="A411" s="6" t="s">
        <v>37</v>
      </c>
      <c r="B411" s="6" t="s">
        <v>21</v>
      </c>
      <c r="C411" s="6">
        <v>30</v>
      </c>
      <c r="D411" s="6">
        <v>1268</v>
      </c>
      <c r="E411" s="6">
        <f t="shared" si="30"/>
        <v>38040</v>
      </c>
      <c r="F411" s="6">
        <f t="shared" si="31"/>
        <v>38040</v>
      </c>
      <c r="G411" s="2">
        <f t="shared" si="32"/>
        <v>3804</v>
      </c>
      <c r="H411" s="2">
        <f t="shared" si="33"/>
        <v>38040</v>
      </c>
      <c r="I411" s="2">
        <f t="shared" si="34"/>
        <v>3804</v>
      </c>
    </row>
    <row r="412" spans="1:9" customFormat="1">
      <c r="A412" s="6" t="s">
        <v>36</v>
      </c>
      <c r="B412" s="6" t="s">
        <v>18</v>
      </c>
      <c r="C412" s="6">
        <v>71</v>
      </c>
      <c r="D412" s="6">
        <v>1160</v>
      </c>
      <c r="E412" s="6">
        <f t="shared" si="30"/>
        <v>82360</v>
      </c>
      <c r="F412" s="6">
        <f t="shared" si="31"/>
        <v>82360</v>
      </c>
      <c r="G412" s="2">
        <f t="shared" si="32"/>
        <v>8236</v>
      </c>
      <c r="H412" s="2">
        <f t="shared" si="33"/>
        <v>82360</v>
      </c>
      <c r="I412" s="2">
        <f t="shared" si="34"/>
        <v>8236</v>
      </c>
    </row>
    <row r="413" spans="1:9" customFormat="1">
      <c r="A413" s="6" t="s">
        <v>23</v>
      </c>
      <c r="B413" s="6" t="s">
        <v>18</v>
      </c>
      <c r="C413" s="6">
        <v>75</v>
      </c>
      <c r="D413" s="6">
        <v>1098</v>
      </c>
      <c r="E413" s="6">
        <f t="shared" si="30"/>
        <v>82350</v>
      </c>
      <c r="F413" s="6">
        <f t="shared" si="31"/>
        <v>82350</v>
      </c>
      <c r="G413" s="2">
        <f t="shared" si="32"/>
        <v>8235</v>
      </c>
      <c r="H413" s="2">
        <f t="shared" si="33"/>
        <v>82350</v>
      </c>
      <c r="I413" s="2">
        <f t="shared" si="34"/>
        <v>8235</v>
      </c>
    </row>
    <row r="414" spans="1:9" customFormat="1">
      <c r="A414" s="6" t="s">
        <v>23</v>
      </c>
      <c r="B414" s="6" t="s">
        <v>27</v>
      </c>
      <c r="C414" s="6">
        <v>11</v>
      </c>
      <c r="D414" s="6">
        <v>1394</v>
      </c>
      <c r="E414" s="6">
        <f t="shared" si="30"/>
        <v>15334</v>
      </c>
      <c r="F414" s="6">
        <f t="shared" si="31"/>
        <v>15334</v>
      </c>
      <c r="G414" s="2">
        <f t="shared" si="32"/>
        <v>0</v>
      </c>
      <c r="H414" s="2">
        <f t="shared" si="33"/>
        <v>15334</v>
      </c>
      <c r="I414" s="2">
        <f t="shared" si="34"/>
        <v>0</v>
      </c>
    </row>
    <row r="415" spans="1:9" customFormat="1">
      <c r="A415" s="6" t="s">
        <v>37</v>
      </c>
      <c r="B415" s="6" t="s">
        <v>21</v>
      </c>
      <c r="C415" s="6">
        <v>62</v>
      </c>
      <c r="D415" s="6">
        <v>1119</v>
      </c>
      <c r="E415" s="6">
        <f t="shared" si="30"/>
        <v>69378</v>
      </c>
      <c r="F415" s="6">
        <f t="shared" si="31"/>
        <v>69378</v>
      </c>
      <c r="G415" s="2">
        <f t="shared" si="32"/>
        <v>6937.8</v>
      </c>
      <c r="H415" s="2">
        <f t="shared" si="33"/>
        <v>69378</v>
      </c>
      <c r="I415" s="2">
        <f t="shared" si="34"/>
        <v>6937.8</v>
      </c>
    </row>
    <row r="416" spans="1:9" customFormat="1">
      <c r="A416" s="6" t="s">
        <v>36</v>
      </c>
      <c r="B416" s="6" t="s">
        <v>27</v>
      </c>
      <c r="C416" s="6">
        <v>6</v>
      </c>
      <c r="D416" s="6">
        <v>1157</v>
      </c>
      <c r="E416" s="6">
        <f t="shared" si="30"/>
        <v>6942</v>
      </c>
      <c r="F416" s="6">
        <f t="shared" si="31"/>
        <v>6942</v>
      </c>
      <c r="G416" s="2">
        <f t="shared" si="32"/>
        <v>0</v>
      </c>
      <c r="H416" s="2">
        <f t="shared" si="33"/>
        <v>6942</v>
      </c>
      <c r="I416" s="2">
        <f t="shared" si="34"/>
        <v>0</v>
      </c>
    </row>
    <row r="417" spans="1:9" customFormat="1">
      <c r="A417" s="6" t="s">
        <v>23</v>
      </c>
      <c r="B417" s="6" t="s">
        <v>21</v>
      </c>
      <c r="C417" s="6">
        <v>81</v>
      </c>
      <c r="D417" s="6">
        <v>1479</v>
      </c>
      <c r="E417" s="6">
        <f t="shared" si="30"/>
        <v>119799</v>
      </c>
      <c r="F417" s="6">
        <f t="shared" si="31"/>
        <v>119799</v>
      </c>
      <c r="G417" s="2">
        <f t="shared" si="32"/>
        <v>11979.900000000001</v>
      </c>
      <c r="H417" s="2">
        <f t="shared" si="33"/>
        <v>119799</v>
      </c>
      <c r="I417" s="2">
        <f t="shared" si="34"/>
        <v>11979.900000000001</v>
      </c>
    </row>
    <row r="418" spans="1:9" customFormat="1">
      <c r="A418" s="6" t="s">
        <v>37</v>
      </c>
      <c r="B418" s="6" t="s">
        <v>18</v>
      </c>
      <c r="C418" s="6">
        <v>44</v>
      </c>
      <c r="D418" s="6">
        <v>1179</v>
      </c>
      <c r="E418" s="6">
        <f t="shared" si="30"/>
        <v>51876</v>
      </c>
      <c r="F418" s="6">
        <f t="shared" si="31"/>
        <v>51876</v>
      </c>
      <c r="G418" s="2">
        <f t="shared" si="32"/>
        <v>5187.6000000000004</v>
      </c>
      <c r="H418" s="2">
        <f t="shared" si="33"/>
        <v>51876</v>
      </c>
      <c r="I418" s="2">
        <f t="shared" si="34"/>
        <v>5187.6000000000004</v>
      </c>
    </row>
    <row r="419" spans="1:9" customFormat="1">
      <c r="A419" s="6" t="s">
        <v>36</v>
      </c>
      <c r="B419" s="6" t="s">
        <v>24</v>
      </c>
      <c r="C419" s="6">
        <v>16</v>
      </c>
      <c r="D419" s="6">
        <v>1274</v>
      </c>
      <c r="E419" s="6">
        <f t="shared" si="30"/>
        <v>20384</v>
      </c>
      <c r="F419" s="6">
        <f t="shared" si="31"/>
        <v>20384</v>
      </c>
      <c r="G419" s="2">
        <f t="shared" si="32"/>
        <v>2038.4</v>
      </c>
      <c r="H419" s="2">
        <f t="shared" si="33"/>
        <v>20384</v>
      </c>
      <c r="I419" s="2">
        <f t="shared" si="34"/>
        <v>0</v>
      </c>
    </row>
    <row r="420" spans="1:9" customFormat="1">
      <c r="A420" s="6" t="s">
        <v>26</v>
      </c>
      <c r="B420" s="6" t="s">
        <v>24</v>
      </c>
      <c r="C420" s="6">
        <v>54</v>
      </c>
      <c r="D420" s="6">
        <v>1413</v>
      </c>
      <c r="E420" s="6">
        <f t="shared" si="30"/>
        <v>76302</v>
      </c>
      <c r="F420" s="6">
        <f t="shared" si="31"/>
        <v>76302</v>
      </c>
      <c r="G420" s="2">
        <f t="shared" si="32"/>
        <v>7630.2000000000007</v>
      </c>
      <c r="H420" s="2">
        <f t="shared" si="33"/>
        <v>76302</v>
      </c>
      <c r="I420" s="2">
        <f t="shared" si="34"/>
        <v>7630.2000000000007</v>
      </c>
    </row>
    <row r="421" spans="1:9" customFormat="1">
      <c r="A421" s="6" t="s">
        <v>26</v>
      </c>
      <c r="B421" s="6" t="s">
        <v>24</v>
      </c>
      <c r="C421" s="6">
        <v>56</v>
      </c>
      <c r="D421" s="6">
        <v>1463</v>
      </c>
      <c r="E421" s="6">
        <f t="shared" si="30"/>
        <v>81928</v>
      </c>
      <c r="F421" s="6">
        <f t="shared" si="31"/>
        <v>81928</v>
      </c>
      <c r="G421" s="2">
        <f t="shared" si="32"/>
        <v>8192.8000000000011</v>
      </c>
      <c r="H421" s="2">
        <f t="shared" si="33"/>
        <v>81928</v>
      </c>
      <c r="I421" s="2">
        <f t="shared" si="34"/>
        <v>8192.8000000000011</v>
      </c>
    </row>
    <row r="422" spans="1:9" customFormat="1">
      <c r="A422" s="6" t="s">
        <v>36</v>
      </c>
      <c r="B422" s="6" t="s">
        <v>18</v>
      </c>
      <c r="C422" s="6">
        <v>41</v>
      </c>
      <c r="D422" s="6">
        <v>1034</v>
      </c>
      <c r="E422" s="6">
        <f t="shared" si="30"/>
        <v>42394</v>
      </c>
      <c r="F422" s="6">
        <f t="shared" si="31"/>
        <v>42394</v>
      </c>
      <c r="G422" s="2">
        <f t="shared" si="32"/>
        <v>4239.4000000000005</v>
      </c>
      <c r="H422" s="2">
        <f t="shared" si="33"/>
        <v>42394</v>
      </c>
      <c r="I422" s="2">
        <f t="shared" si="34"/>
        <v>4239.4000000000005</v>
      </c>
    </row>
    <row r="423" spans="1:9" customFormat="1">
      <c r="A423" s="6" t="s">
        <v>31</v>
      </c>
      <c r="B423" s="6" t="s">
        <v>21</v>
      </c>
      <c r="C423" s="6">
        <v>67</v>
      </c>
      <c r="D423" s="6">
        <v>1093</v>
      </c>
      <c r="E423" s="6">
        <f t="shared" si="30"/>
        <v>73231</v>
      </c>
      <c r="F423" s="6">
        <f t="shared" si="31"/>
        <v>73231</v>
      </c>
      <c r="G423" s="2">
        <f t="shared" si="32"/>
        <v>7323.1</v>
      </c>
      <c r="H423" s="2">
        <f t="shared" si="33"/>
        <v>73231</v>
      </c>
      <c r="I423" s="2">
        <f t="shared" si="34"/>
        <v>7323.1</v>
      </c>
    </row>
    <row r="424" spans="1:9" customFormat="1">
      <c r="A424" s="6" t="s">
        <v>26</v>
      </c>
      <c r="B424" s="6" t="s">
        <v>19</v>
      </c>
      <c r="C424" s="6">
        <v>80</v>
      </c>
      <c r="D424" s="6">
        <v>1216</v>
      </c>
      <c r="E424" s="6">
        <f t="shared" si="30"/>
        <v>97280</v>
      </c>
      <c r="F424" s="6">
        <f t="shared" si="31"/>
        <v>97280</v>
      </c>
      <c r="G424" s="2">
        <f t="shared" si="32"/>
        <v>9728</v>
      </c>
      <c r="H424" s="2">
        <f t="shared" si="33"/>
        <v>97280</v>
      </c>
      <c r="I424" s="2">
        <f t="shared" si="34"/>
        <v>9728</v>
      </c>
    </row>
    <row r="425" spans="1:9" customFormat="1">
      <c r="A425" s="6" t="s">
        <v>37</v>
      </c>
      <c r="B425" s="6" t="s">
        <v>32</v>
      </c>
      <c r="C425" s="6">
        <v>32</v>
      </c>
      <c r="D425" s="6">
        <v>1055</v>
      </c>
      <c r="E425" s="6">
        <f t="shared" si="30"/>
        <v>33760</v>
      </c>
      <c r="F425" s="6">
        <f t="shared" si="31"/>
        <v>33760</v>
      </c>
      <c r="G425" s="2">
        <f t="shared" si="32"/>
        <v>3376</v>
      </c>
      <c r="H425" s="2">
        <f t="shared" si="33"/>
        <v>33760</v>
      </c>
      <c r="I425" s="2">
        <f t="shared" si="34"/>
        <v>3376</v>
      </c>
    </row>
    <row r="426" spans="1:9" customFormat="1">
      <c r="A426" s="6" t="s">
        <v>36</v>
      </c>
      <c r="B426" s="6" t="s">
        <v>32</v>
      </c>
      <c r="C426" s="6">
        <v>45</v>
      </c>
      <c r="D426" s="6">
        <v>1309</v>
      </c>
      <c r="E426" s="6">
        <f t="shared" si="30"/>
        <v>58905</v>
      </c>
      <c r="F426" s="6">
        <f t="shared" si="31"/>
        <v>58905</v>
      </c>
      <c r="G426" s="2">
        <f t="shared" si="32"/>
        <v>5890.5</v>
      </c>
      <c r="H426" s="2">
        <f t="shared" si="33"/>
        <v>58905</v>
      </c>
      <c r="I426" s="2">
        <f t="shared" si="34"/>
        <v>5890.5</v>
      </c>
    </row>
    <row r="427" spans="1:9" customFormat="1">
      <c r="A427" s="6" t="s">
        <v>17</v>
      </c>
      <c r="B427" s="6" t="s">
        <v>19</v>
      </c>
      <c r="C427" s="6">
        <v>37</v>
      </c>
      <c r="D427" s="6">
        <v>1073</v>
      </c>
      <c r="E427" s="6">
        <f t="shared" si="30"/>
        <v>39701</v>
      </c>
      <c r="F427" s="6">
        <f t="shared" si="31"/>
        <v>39701</v>
      </c>
      <c r="G427" s="2">
        <f t="shared" si="32"/>
        <v>3970.1000000000004</v>
      </c>
      <c r="H427" s="2">
        <f t="shared" si="33"/>
        <v>39701</v>
      </c>
      <c r="I427" s="2">
        <f t="shared" si="34"/>
        <v>3970.1000000000004</v>
      </c>
    </row>
    <row r="428" spans="1:9" customFormat="1">
      <c r="A428" s="6" t="s">
        <v>23</v>
      </c>
      <c r="B428" s="6" t="s">
        <v>27</v>
      </c>
      <c r="C428" s="6">
        <v>32</v>
      </c>
      <c r="D428" s="6">
        <v>1195</v>
      </c>
      <c r="E428" s="6">
        <f t="shared" si="30"/>
        <v>38240</v>
      </c>
      <c r="F428" s="6">
        <f t="shared" si="31"/>
        <v>38240</v>
      </c>
      <c r="G428" s="2">
        <f t="shared" si="32"/>
        <v>3824</v>
      </c>
      <c r="H428" s="2">
        <f t="shared" si="33"/>
        <v>38240</v>
      </c>
      <c r="I428" s="2">
        <f t="shared" si="34"/>
        <v>3824</v>
      </c>
    </row>
    <row r="429" spans="1:9" customFormat="1">
      <c r="A429" s="6" t="s">
        <v>17</v>
      </c>
      <c r="B429" s="6" t="s">
        <v>18</v>
      </c>
      <c r="C429" s="6">
        <v>36</v>
      </c>
      <c r="D429" s="6">
        <v>1217</v>
      </c>
      <c r="E429" s="6">
        <f t="shared" si="30"/>
        <v>43812</v>
      </c>
      <c r="F429" s="6">
        <f t="shared" si="31"/>
        <v>43812</v>
      </c>
      <c r="G429" s="2">
        <f t="shared" si="32"/>
        <v>4381.2</v>
      </c>
      <c r="H429" s="2">
        <f t="shared" si="33"/>
        <v>43812</v>
      </c>
      <c r="I429" s="2">
        <f t="shared" si="34"/>
        <v>4381.2</v>
      </c>
    </row>
    <row r="430" spans="1:9" customFormat="1">
      <c r="A430" s="6" t="s">
        <v>17</v>
      </c>
      <c r="B430" s="6" t="s">
        <v>24</v>
      </c>
      <c r="C430" s="6">
        <v>50</v>
      </c>
      <c r="D430" s="6">
        <v>1007</v>
      </c>
      <c r="E430" s="6">
        <f t="shared" si="30"/>
        <v>50350</v>
      </c>
      <c r="F430" s="6">
        <f t="shared" si="31"/>
        <v>50350</v>
      </c>
      <c r="G430" s="2">
        <f t="shared" si="32"/>
        <v>5035</v>
      </c>
      <c r="H430" s="2">
        <f t="shared" si="33"/>
        <v>50350</v>
      </c>
      <c r="I430" s="2">
        <f t="shared" si="34"/>
        <v>5035</v>
      </c>
    </row>
    <row r="431" spans="1:9" customFormat="1">
      <c r="A431" s="6" t="s">
        <v>36</v>
      </c>
      <c r="B431" s="6" t="s">
        <v>34</v>
      </c>
      <c r="C431" s="6">
        <v>8</v>
      </c>
      <c r="D431" s="6">
        <v>1116</v>
      </c>
      <c r="E431" s="6">
        <f t="shared" si="30"/>
        <v>8928</v>
      </c>
      <c r="F431" s="6">
        <f t="shared" si="31"/>
        <v>8928</v>
      </c>
      <c r="G431" s="2">
        <f t="shared" si="32"/>
        <v>0</v>
      </c>
      <c r="H431" s="2">
        <f t="shared" si="33"/>
        <v>8928</v>
      </c>
      <c r="I431" s="2">
        <f t="shared" si="34"/>
        <v>0</v>
      </c>
    </row>
    <row r="432" spans="1:9" customFormat="1">
      <c r="A432" s="6" t="s">
        <v>37</v>
      </c>
      <c r="B432" s="6" t="s">
        <v>34</v>
      </c>
      <c r="C432" s="6">
        <v>59</v>
      </c>
      <c r="D432" s="6">
        <v>1034</v>
      </c>
      <c r="E432" s="6">
        <f t="shared" si="30"/>
        <v>61006</v>
      </c>
      <c r="F432" s="6">
        <f t="shared" si="31"/>
        <v>61006</v>
      </c>
      <c r="G432" s="2">
        <f t="shared" si="32"/>
        <v>6100.6</v>
      </c>
      <c r="H432" s="2">
        <f t="shared" si="33"/>
        <v>61006</v>
      </c>
      <c r="I432" s="2">
        <f t="shared" si="34"/>
        <v>6100.6</v>
      </c>
    </row>
    <row r="433" spans="1:9" customFormat="1">
      <c r="A433" s="6" t="s">
        <v>31</v>
      </c>
      <c r="B433" s="6" t="s">
        <v>24</v>
      </c>
      <c r="C433" s="6">
        <v>26</v>
      </c>
      <c r="D433" s="6">
        <v>1182</v>
      </c>
      <c r="E433" s="6">
        <f t="shared" si="30"/>
        <v>30732</v>
      </c>
      <c r="F433" s="6">
        <f t="shared" si="31"/>
        <v>30732</v>
      </c>
      <c r="G433" s="2">
        <f t="shared" si="32"/>
        <v>3073.2000000000003</v>
      </c>
      <c r="H433" s="2">
        <f t="shared" si="33"/>
        <v>30732</v>
      </c>
      <c r="I433" s="2">
        <f t="shared" si="34"/>
        <v>3073.2000000000003</v>
      </c>
    </row>
    <row r="434" spans="1:9" customFormat="1">
      <c r="A434" s="6" t="s">
        <v>26</v>
      </c>
      <c r="B434" s="6" t="s">
        <v>21</v>
      </c>
      <c r="C434" s="6">
        <v>38</v>
      </c>
      <c r="D434" s="6">
        <v>1314</v>
      </c>
      <c r="E434" s="6">
        <f t="shared" si="30"/>
        <v>49932</v>
      </c>
      <c r="F434" s="6">
        <f t="shared" si="31"/>
        <v>49932</v>
      </c>
      <c r="G434" s="2">
        <f t="shared" si="32"/>
        <v>4993.2000000000007</v>
      </c>
      <c r="H434" s="2">
        <f t="shared" si="33"/>
        <v>49932</v>
      </c>
      <c r="I434" s="2">
        <f t="shared" si="34"/>
        <v>4993.2000000000007</v>
      </c>
    </row>
    <row r="435" spans="1:9" customFormat="1">
      <c r="A435" s="6" t="s">
        <v>17</v>
      </c>
      <c r="B435" s="6" t="s">
        <v>34</v>
      </c>
      <c r="C435" s="6">
        <v>83</v>
      </c>
      <c r="D435" s="6">
        <v>1421</v>
      </c>
      <c r="E435" s="6">
        <f t="shared" si="30"/>
        <v>117943</v>
      </c>
      <c r="F435" s="6">
        <f t="shared" si="31"/>
        <v>117943</v>
      </c>
      <c r="G435" s="2">
        <f t="shared" si="32"/>
        <v>11794.300000000001</v>
      </c>
      <c r="H435" s="2">
        <f t="shared" si="33"/>
        <v>117943</v>
      </c>
      <c r="I435" s="2">
        <f t="shared" si="34"/>
        <v>11794.300000000001</v>
      </c>
    </row>
    <row r="436" spans="1:9" customFormat="1">
      <c r="A436" s="6" t="s">
        <v>37</v>
      </c>
      <c r="B436" s="6" t="s">
        <v>21</v>
      </c>
      <c r="C436" s="6">
        <v>72</v>
      </c>
      <c r="D436" s="6">
        <v>1229</v>
      </c>
      <c r="E436" s="6">
        <f t="shared" si="30"/>
        <v>88488</v>
      </c>
      <c r="F436" s="6">
        <f t="shared" si="31"/>
        <v>88488</v>
      </c>
      <c r="G436" s="2">
        <f t="shared" si="32"/>
        <v>8848.8000000000011</v>
      </c>
      <c r="H436" s="2">
        <f t="shared" si="33"/>
        <v>88488</v>
      </c>
      <c r="I436" s="2">
        <f t="shared" si="34"/>
        <v>8848.8000000000011</v>
      </c>
    </row>
    <row r="437" spans="1:9" customFormat="1">
      <c r="A437" s="6" t="s">
        <v>36</v>
      </c>
      <c r="B437" s="6" t="s">
        <v>27</v>
      </c>
      <c r="C437" s="6">
        <v>56</v>
      </c>
      <c r="D437" s="6">
        <v>1434</v>
      </c>
      <c r="E437" s="6">
        <f t="shared" si="30"/>
        <v>80304</v>
      </c>
      <c r="F437" s="6">
        <f t="shared" si="31"/>
        <v>80304</v>
      </c>
      <c r="G437" s="2">
        <f t="shared" si="32"/>
        <v>8030.4000000000005</v>
      </c>
      <c r="H437" s="2">
        <f t="shared" si="33"/>
        <v>80304</v>
      </c>
      <c r="I437" s="2">
        <f t="shared" si="34"/>
        <v>8030.4000000000005</v>
      </c>
    </row>
    <row r="438" spans="1:9" customFormat="1">
      <c r="A438" s="6" t="s">
        <v>36</v>
      </c>
      <c r="B438" s="6" t="s">
        <v>27</v>
      </c>
      <c r="C438" s="6">
        <v>88</v>
      </c>
      <c r="D438" s="6">
        <v>1019</v>
      </c>
      <c r="E438" s="6">
        <f t="shared" si="30"/>
        <v>89672</v>
      </c>
      <c r="F438" s="6">
        <f t="shared" si="31"/>
        <v>89672</v>
      </c>
      <c r="G438" s="2">
        <f t="shared" si="32"/>
        <v>8967.2000000000007</v>
      </c>
      <c r="H438" s="2">
        <f t="shared" si="33"/>
        <v>89672</v>
      </c>
      <c r="I438" s="2">
        <f t="shared" si="34"/>
        <v>8967.2000000000007</v>
      </c>
    </row>
    <row r="439" spans="1:9" customFormat="1">
      <c r="A439" s="6" t="s">
        <v>36</v>
      </c>
      <c r="B439" s="6" t="s">
        <v>32</v>
      </c>
      <c r="C439" s="6">
        <v>95</v>
      </c>
      <c r="D439" s="6">
        <v>1259</v>
      </c>
      <c r="E439" s="6">
        <f t="shared" si="30"/>
        <v>119605</v>
      </c>
      <c r="F439" s="6">
        <f t="shared" si="31"/>
        <v>119605</v>
      </c>
      <c r="G439" s="2">
        <f t="shared" si="32"/>
        <v>11960.5</v>
      </c>
      <c r="H439" s="2">
        <f t="shared" si="33"/>
        <v>119605</v>
      </c>
      <c r="I439" s="2">
        <f t="shared" si="34"/>
        <v>11960.5</v>
      </c>
    </row>
    <row r="440" spans="1:9" customFormat="1">
      <c r="A440" s="6" t="s">
        <v>36</v>
      </c>
      <c r="B440" s="6" t="s">
        <v>32</v>
      </c>
      <c r="C440" s="6">
        <v>20</v>
      </c>
      <c r="D440" s="6">
        <v>1268</v>
      </c>
      <c r="E440" s="6">
        <f t="shared" si="30"/>
        <v>25360</v>
      </c>
      <c r="F440" s="6">
        <f t="shared" si="31"/>
        <v>25360</v>
      </c>
      <c r="G440" s="2">
        <f t="shared" si="32"/>
        <v>2536</v>
      </c>
      <c r="H440" s="2">
        <f t="shared" si="33"/>
        <v>25360</v>
      </c>
      <c r="I440" s="2">
        <f t="shared" si="34"/>
        <v>0</v>
      </c>
    </row>
    <row r="441" spans="1:9" customFormat="1">
      <c r="A441" s="6" t="s">
        <v>37</v>
      </c>
      <c r="B441" s="6" t="s">
        <v>27</v>
      </c>
      <c r="C441" s="6">
        <v>17</v>
      </c>
      <c r="D441" s="6">
        <v>1287</v>
      </c>
      <c r="E441" s="6">
        <f t="shared" si="30"/>
        <v>21879</v>
      </c>
      <c r="F441" s="6">
        <f t="shared" si="31"/>
        <v>21879</v>
      </c>
      <c r="G441" s="2">
        <f t="shared" si="32"/>
        <v>2187.9</v>
      </c>
      <c r="H441" s="2">
        <f t="shared" si="33"/>
        <v>21879</v>
      </c>
      <c r="I441" s="2">
        <f t="shared" si="34"/>
        <v>0</v>
      </c>
    </row>
    <row r="442" spans="1:9" customFormat="1">
      <c r="A442" s="6" t="s">
        <v>23</v>
      </c>
      <c r="B442" s="6" t="s">
        <v>24</v>
      </c>
      <c r="C442" s="6">
        <v>40</v>
      </c>
      <c r="D442" s="6">
        <v>1424</v>
      </c>
      <c r="E442" s="6">
        <f t="shared" si="30"/>
        <v>56960</v>
      </c>
      <c r="F442" s="6">
        <f t="shared" si="31"/>
        <v>56960</v>
      </c>
      <c r="G442" s="2">
        <f t="shared" si="32"/>
        <v>5696</v>
      </c>
      <c r="H442" s="2">
        <f t="shared" si="33"/>
        <v>56960</v>
      </c>
      <c r="I442" s="2">
        <f t="shared" si="34"/>
        <v>5696</v>
      </c>
    </row>
    <row r="443" spans="1:9" customFormat="1">
      <c r="A443" s="6" t="s">
        <v>26</v>
      </c>
      <c r="B443" s="6" t="s">
        <v>27</v>
      </c>
      <c r="C443" s="6">
        <v>34</v>
      </c>
      <c r="D443" s="6">
        <v>1317</v>
      </c>
      <c r="E443" s="6">
        <f t="shared" si="30"/>
        <v>44778</v>
      </c>
      <c r="F443" s="6">
        <f t="shared" si="31"/>
        <v>44778</v>
      </c>
      <c r="G443" s="2">
        <f t="shared" si="32"/>
        <v>4477.8</v>
      </c>
      <c r="H443" s="2">
        <f t="shared" si="33"/>
        <v>44778</v>
      </c>
      <c r="I443" s="2">
        <f t="shared" si="34"/>
        <v>4477.8</v>
      </c>
    </row>
    <row r="444" spans="1:9" customFormat="1">
      <c r="A444" s="6" t="s">
        <v>17</v>
      </c>
      <c r="B444" s="6" t="s">
        <v>19</v>
      </c>
      <c r="C444" s="6">
        <v>49</v>
      </c>
      <c r="D444" s="6">
        <v>1048</v>
      </c>
      <c r="E444" s="6">
        <f t="shared" si="30"/>
        <v>51352</v>
      </c>
      <c r="F444" s="6">
        <f t="shared" si="31"/>
        <v>51352</v>
      </c>
      <c r="G444" s="2">
        <f t="shared" si="32"/>
        <v>5135.2000000000007</v>
      </c>
      <c r="H444" s="2">
        <f t="shared" si="33"/>
        <v>51352</v>
      </c>
      <c r="I444" s="2">
        <f t="shared" si="34"/>
        <v>5135.2000000000007</v>
      </c>
    </row>
    <row r="445" spans="1:9" customFormat="1">
      <c r="A445" s="6" t="s">
        <v>23</v>
      </c>
      <c r="B445" s="6" t="s">
        <v>24</v>
      </c>
      <c r="C445" s="6">
        <v>39</v>
      </c>
      <c r="D445" s="6">
        <v>1354</v>
      </c>
      <c r="E445" s="6">
        <f t="shared" si="30"/>
        <v>52806</v>
      </c>
      <c r="F445" s="6">
        <f t="shared" si="31"/>
        <v>52806</v>
      </c>
      <c r="G445" s="2">
        <f t="shared" si="32"/>
        <v>5280.6</v>
      </c>
      <c r="H445" s="2">
        <f t="shared" si="33"/>
        <v>52806</v>
      </c>
      <c r="I445" s="2">
        <f t="shared" si="34"/>
        <v>5280.6</v>
      </c>
    </row>
    <row r="446" spans="1:9" customFormat="1">
      <c r="A446" s="6" t="s">
        <v>31</v>
      </c>
      <c r="B446" s="6" t="s">
        <v>34</v>
      </c>
      <c r="C446" s="6">
        <v>61</v>
      </c>
      <c r="D446" s="6">
        <v>1005</v>
      </c>
      <c r="E446" s="6">
        <f t="shared" si="30"/>
        <v>61305</v>
      </c>
      <c r="F446" s="6">
        <f t="shared" si="31"/>
        <v>61305</v>
      </c>
      <c r="G446" s="2">
        <f t="shared" si="32"/>
        <v>6130.5</v>
      </c>
      <c r="H446" s="2">
        <f t="shared" si="33"/>
        <v>61305</v>
      </c>
      <c r="I446" s="2">
        <f t="shared" si="34"/>
        <v>6130.5</v>
      </c>
    </row>
    <row r="447" spans="1:9" customFormat="1">
      <c r="A447" s="6" t="s">
        <v>31</v>
      </c>
      <c r="B447" s="6" t="s">
        <v>21</v>
      </c>
      <c r="C447" s="6">
        <v>41</v>
      </c>
      <c r="D447" s="6">
        <v>1045</v>
      </c>
      <c r="E447" s="6">
        <f t="shared" si="30"/>
        <v>42845</v>
      </c>
      <c r="F447" s="6">
        <f t="shared" si="31"/>
        <v>42845</v>
      </c>
      <c r="G447" s="2">
        <f t="shared" si="32"/>
        <v>4284.5</v>
      </c>
      <c r="H447" s="2">
        <f t="shared" si="33"/>
        <v>42845</v>
      </c>
      <c r="I447" s="2">
        <f t="shared" si="34"/>
        <v>4284.5</v>
      </c>
    </row>
    <row r="448" spans="1:9" customFormat="1">
      <c r="A448" s="6" t="s">
        <v>26</v>
      </c>
      <c r="B448" s="6" t="s">
        <v>19</v>
      </c>
      <c r="C448" s="6">
        <v>53</v>
      </c>
      <c r="D448" s="6">
        <v>1207</v>
      </c>
      <c r="E448" s="6">
        <f t="shared" si="30"/>
        <v>63971</v>
      </c>
      <c r="F448" s="6">
        <f t="shared" si="31"/>
        <v>63971</v>
      </c>
      <c r="G448" s="2">
        <f t="shared" si="32"/>
        <v>6397.1</v>
      </c>
      <c r="H448" s="2">
        <f t="shared" si="33"/>
        <v>63971</v>
      </c>
      <c r="I448" s="2">
        <f t="shared" si="34"/>
        <v>6397.1</v>
      </c>
    </row>
    <row r="449" spans="1:9" customFormat="1">
      <c r="A449" s="6" t="s">
        <v>23</v>
      </c>
      <c r="B449" s="6" t="s">
        <v>19</v>
      </c>
      <c r="C449" s="6">
        <v>50</v>
      </c>
      <c r="D449" s="6">
        <v>1038</v>
      </c>
      <c r="E449" s="6">
        <f t="shared" si="30"/>
        <v>51900</v>
      </c>
      <c r="F449" s="6">
        <f t="shared" si="31"/>
        <v>51900</v>
      </c>
      <c r="G449" s="2">
        <f t="shared" si="32"/>
        <v>5190</v>
      </c>
      <c r="H449" s="2">
        <f t="shared" si="33"/>
        <v>51900</v>
      </c>
      <c r="I449" s="2">
        <f t="shared" si="34"/>
        <v>5190</v>
      </c>
    </row>
    <row r="450" spans="1:9" customFormat="1">
      <c r="A450" s="6" t="s">
        <v>17</v>
      </c>
      <c r="B450" s="6" t="s">
        <v>24</v>
      </c>
      <c r="C450" s="6">
        <v>19</v>
      </c>
      <c r="D450" s="6">
        <v>1213</v>
      </c>
      <c r="E450" s="6">
        <f t="shared" si="30"/>
        <v>23047</v>
      </c>
      <c r="F450" s="6">
        <f t="shared" si="31"/>
        <v>23047</v>
      </c>
      <c r="G450" s="2">
        <f t="shared" si="32"/>
        <v>2304.7000000000003</v>
      </c>
      <c r="H450" s="2">
        <f t="shared" si="33"/>
        <v>23047</v>
      </c>
      <c r="I450" s="2">
        <f t="shared" si="34"/>
        <v>0</v>
      </c>
    </row>
    <row r="451" spans="1:9" customFormat="1">
      <c r="A451" s="6" t="s">
        <v>17</v>
      </c>
      <c r="B451" s="6" t="s">
        <v>18</v>
      </c>
      <c r="C451" s="6">
        <v>73</v>
      </c>
      <c r="D451" s="6">
        <v>1304</v>
      </c>
      <c r="E451" s="6">
        <f>F451</f>
        <v>95192</v>
      </c>
      <c r="F451" s="6">
        <f>C451*D451</f>
        <v>95192</v>
      </c>
      <c r="G451" s="2">
        <f>IF(F451&gt;=20000,F451*10%,0)</f>
        <v>9519.2000000000007</v>
      </c>
      <c r="H451" s="2">
        <f>F451</f>
        <v>95192</v>
      </c>
      <c r="I451" s="2">
        <f>IF(F451&gt;30000,F451*0.1,0)</f>
        <v>9519.2000000000007</v>
      </c>
    </row>
    <row r="452" spans="1:9" customFormat="1">
      <c r="A452" s="6" t="s">
        <v>31</v>
      </c>
      <c r="B452" s="6" t="s">
        <v>34</v>
      </c>
      <c r="C452" s="6">
        <v>17</v>
      </c>
      <c r="D452" s="6">
        <v>1412</v>
      </c>
      <c r="E452" s="6">
        <f>F452</f>
        <v>24004</v>
      </c>
      <c r="F452" s="6">
        <f>C452*D452</f>
        <v>24004</v>
      </c>
      <c r="G452" s="2">
        <f>IF(F452&gt;=20000,F452*10%,0)</f>
        <v>2400.4</v>
      </c>
      <c r="H452" s="2">
        <f>F452</f>
        <v>24004</v>
      </c>
      <c r="I452" s="2">
        <f>IF(F452&gt;30000,F452*0.1,0)</f>
        <v>0</v>
      </c>
    </row>
    <row r="453" spans="1:9" customFormat="1">
      <c r="A453" s="6" t="s">
        <v>26</v>
      </c>
      <c r="B453" s="6" t="s">
        <v>18</v>
      </c>
      <c r="C453" s="6">
        <v>13</v>
      </c>
      <c r="D453" s="6">
        <v>1003</v>
      </c>
      <c r="E453" s="6">
        <f>F453</f>
        <v>13039</v>
      </c>
      <c r="F453" s="6">
        <f>C453*D453</f>
        <v>13039</v>
      </c>
      <c r="G453" s="2">
        <f>IF(F453&gt;=20000,F453*10%,0)</f>
        <v>0</v>
      </c>
      <c r="H453" s="2">
        <f>F453</f>
        <v>13039</v>
      </c>
      <c r="I453" s="2">
        <f>IF(F453&gt;30000,F453*0.1,0)</f>
        <v>0</v>
      </c>
    </row>
    <row r="454" spans="1:9" customFormat="1">
      <c r="A454" s="6" t="s">
        <v>31</v>
      </c>
      <c r="B454" s="6" t="s">
        <v>21</v>
      </c>
      <c r="C454" s="6">
        <v>89</v>
      </c>
      <c r="D454" s="6">
        <v>1085</v>
      </c>
      <c r="E454" s="6">
        <f>F454</f>
        <v>96565</v>
      </c>
      <c r="F454" s="6">
        <f>C454*D454</f>
        <v>96565</v>
      </c>
      <c r="G454" s="2">
        <f>IF(F454&gt;=20000,F454*10%,0)</f>
        <v>9656.5</v>
      </c>
      <c r="H454" s="2">
        <f>F454</f>
        <v>96565</v>
      </c>
      <c r="I454" s="2">
        <f>IF(F454&gt;30000,F454*0.1,0)</f>
        <v>9656.5</v>
      </c>
    </row>
    <row r="455" spans="1:9" customFormat="1">
      <c r="A455" s="6" t="s">
        <v>31</v>
      </c>
      <c r="B455" s="6" t="s">
        <v>18</v>
      </c>
      <c r="C455" s="6">
        <v>22</v>
      </c>
      <c r="D455" s="6">
        <v>1305</v>
      </c>
      <c r="E455" s="6">
        <f>F455</f>
        <v>28710</v>
      </c>
      <c r="F455" s="6">
        <f>C455*D455</f>
        <v>28710</v>
      </c>
      <c r="G455" s="2">
        <f>IF(F455&gt;=20000,F455*10%,0)</f>
        <v>2871</v>
      </c>
      <c r="H455" s="2">
        <f>F455</f>
        <v>28710</v>
      </c>
      <c r="I455" s="2">
        <f>IF(F455&gt;30000,F455*0.1,0)</f>
        <v>0</v>
      </c>
    </row>
  </sheetData>
  <conditionalFormatting sqref="A2:A455">
    <cfRule type="cellIs" dxfId="6" priority="5" operator="equal">
      <formula>"کاله"</formula>
    </cfRule>
  </conditionalFormatting>
  <conditionalFormatting sqref="F2:F455">
    <cfRule type="cellIs" dxfId="5" priority="4" operator="greaterThan">
      <formula>30000</formula>
    </cfRule>
  </conditionalFormatting>
  <conditionalFormatting sqref="E2:E455">
    <cfRule type="aboveAverage" dxfId="4" priority="2"/>
    <cfRule type="top10" dxfId="3" priority="3" rank="20"/>
  </conditionalFormatting>
  <conditionalFormatting sqref="H2:H455">
    <cfRule type="dataBar" priority="1">
      <dataBar>
        <cfvo type="min"/>
        <cfvo type="max"/>
        <color rgb="FF638EC6"/>
      </dataBar>
      <extLst>
        <ext xmlns:x14="http://schemas.microsoft.com/office/spreadsheetml/2009/9/main" uri="{B025F937-C7B1-47D3-B67F-A62EFF666E3E}">
          <x14:id>{1AC3B9D1-762F-48D3-BF69-EF455DCFED45}</x14:id>
        </ext>
      </extLst>
    </cfRule>
  </conditionalFormatting>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dataBar" id="{1AC3B9D1-762F-48D3-BF69-EF455DCFED45}">
            <x14:dataBar minLength="0" maxLength="100" border="1" negativeBarBorderColorSameAsPositive="0">
              <x14:cfvo type="autoMin"/>
              <x14:cfvo type="autoMax"/>
              <x14:borderColor rgb="FF638EC6"/>
              <x14:negativeFillColor rgb="FFFF0000"/>
              <x14:negativeBorderColor rgb="FFFF0000"/>
              <x14:axisColor rgb="FF000000"/>
            </x14:dataBar>
          </x14:cfRule>
          <xm:sqref>H2:H455</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4"/>
  <sheetViews>
    <sheetView workbookViewId="0">
      <selection activeCell="C11" sqref="C11"/>
    </sheetView>
  </sheetViews>
  <sheetFormatPr defaultColWidth="9" defaultRowHeight="22.5"/>
  <cols>
    <col min="1" max="16384" width="9" style="2"/>
  </cols>
  <sheetData>
    <row r="1" spans="1:7">
      <c r="A1" s="2" t="s">
        <v>67</v>
      </c>
      <c r="B1" s="2" t="s">
        <v>67</v>
      </c>
      <c r="C1" s="18" t="s">
        <v>17</v>
      </c>
      <c r="F1" s="2">
        <v>1089</v>
      </c>
      <c r="G1" s="2">
        <v>1089</v>
      </c>
    </row>
    <row r="2" spans="1:7">
      <c r="A2" s="2" t="s">
        <v>68</v>
      </c>
      <c r="B2" s="2" t="s">
        <v>68</v>
      </c>
      <c r="C2" s="18" t="s">
        <v>23</v>
      </c>
      <c r="F2" s="2">
        <v>1173</v>
      </c>
      <c r="G2" s="2">
        <v>1173</v>
      </c>
    </row>
    <row r="3" spans="1:7">
      <c r="A3" s="2" t="s">
        <v>69</v>
      </c>
      <c r="B3" s="2" t="s">
        <v>69</v>
      </c>
      <c r="C3" s="18" t="s">
        <v>26</v>
      </c>
      <c r="F3" s="2">
        <v>2746</v>
      </c>
      <c r="G3" s="2">
        <v>2746</v>
      </c>
    </row>
    <row r="4" spans="1:7">
      <c r="A4" s="2" t="s">
        <v>70</v>
      </c>
      <c r="B4" s="2" t="s">
        <v>70</v>
      </c>
      <c r="C4" s="18" t="s">
        <v>23</v>
      </c>
      <c r="F4" s="2">
        <v>2862</v>
      </c>
      <c r="G4" s="2">
        <v>2862</v>
      </c>
    </row>
    <row r="5" spans="1:7">
      <c r="A5" s="2" t="s">
        <v>71</v>
      </c>
      <c r="B5" s="2" t="s">
        <v>71</v>
      </c>
      <c r="C5" s="18" t="s">
        <v>26</v>
      </c>
      <c r="F5" s="2">
        <v>3900</v>
      </c>
      <c r="G5" s="2">
        <v>3900</v>
      </c>
    </row>
    <row r="6" spans="1:7">
      <c r="F6" s="2">
        <v>4072</v>
      </c>
      <c r="G6" s="2">
        <v>4072</v>
      </c>
    </row>
    <row r="7" spans="1:7">
      <c r="F7" s="2">
        <v>4100</v>
      </c>
      <c r="G7" s="2">
        <v>4100</v>
      </c>
    </row>
    <row r="8" spans="1:7">
      <c r="F8" s="2">
        <v>4196</v>
      </c>
      <c r="G8" s="2">
        <v>4196</v>
      </c>
    </row>
    <row r="9" spans="1:7">
      <c r="F9" s="2">
        <v>4275</v>
      </c>
      <c r="G9" s="2">
        <v>4275</v>
      </c>
    </row>
    <row r="10" spans="1:7">
      <c r="F10" s="2">
        <v>4287</v>
      </c>
      <c r="G10" s="2">
        <v>4287</v>
      </c>
    </row>
    <row r="11" spans="1:7">
      <c r="F11" s="2">
        <v>4404</v>
      </c>
      <c r="G11" s="2">
        <v>4404</v>
      </c>
    </row>
    <row r="12" spans="1:7">
      <c r="F12" s="2">
        <v>4808</v>
      </c>
      <c r="G12" s="2">
        <v>4808</v>
      </c>
    </row>
    <row r="13" spans="1:7">
      <c r="F13" s="2">
        <v>5136</v>
      </c>
      <c r="G13" s="2">
        <v>5136</v>
      </c>
    </row>
    <row r="14" spans="1:7">
      <c r="F14" s="2">
        <v>5215</v>
      </c>
      <c r="G14" s="2">
        <v>5215</v>
      </c>
    </row>
    <row r="15" spans="1:7">
      <c r="F15" s="2">
        <v>5500</v>
      </c>
      <c r="G15" s="2">
        <v>5500</v>
      </c>
    </row>
    <row r="16" spans="1:7">
      <c r="F16" s="2">
        <v>5700</v>
      </c>
      <c r="G16" s="2">
        <v>5700</v>
      </c>
    </row>
    <row r="17" spans="6:7">
      <c r="F17" s="2">
        <v>6155</v>
      </c>
      <c r="G17" s="2">
        <v>6155</v>
      </c>
    </row>
    <row r="18" spans="6:7">
      <c r="F18" s="2">
        <v>6380</v>
      </c>
      <c r="G18" s="2">
        <v>6380</v>
      </c>
    </row>
    <row r="19" spans="6:7">
      <c r="F19" s="2">
        <v>6625</v>
      </c>
      <c r="G19" s="2">
        <v>6625</v>
      </c>
    </row>
    <row r="20" spans="6:7">
      <c r="F20" s="2">
        <v>6942</v>
      </c>
      <c r="G20" s="2">
        <v>6942</v>
      </c>
    </row>
    <row r="21" spans="6:7">
      <c r="F21" s="2">
        <v>6945</v>
      </c>
      <c r="G21" s="2">
        <v>6945</v>
      </c>
    </row>
    <row r="22" spans="6:7">
      <c r="F22" s="2">
        <v>7335</v>
      </c>
      <c r="G22" s="2">
        <v>7335</v>
      </c>
    </row>
    <row r="23" spans="6:7">
      <c r="F23" s="2">
        <v>7385</v>
      </c>
      <c r="G23" s="2">
        <v>7385</v>
      </c>
    </row>
    <row r="24" spans="6:7">
      <c r="F24" s="2">
        <v>7524</v>
      </c>
      <c r="G24" s="2">
        <v>7524</v>
      </c>
    </row>
    <row r="25" spans="6:7">
      <c r="F25" s="2">
        <v>8152</v>
      </c>
      <c r="G25" s="2">
        <v>8152</v>
      </c>
    </row>
    <row r="26" spans="6:7">
      <c r="F26" s="2">
        <v>8220</v>
      </c>
      <c r="G26" s="2">
        <v>8220</v>
      </c>
    </row>
    <row r="27" spans="6:7">
      <c r="F27" s="2">
        <v>8928</v>
      </c>
      <c r="G27" s="2">
        <v>8928</v>
      </c>
    </row>
    <row r="28" spans="6:7">
      <c r="F28" s="2">
        <v>9360</v>
      </c>
      <c r="G28" s="2">
        <v>9360</v>
      </c>
    </row>
    <row r="29" spans="6:7">
      <c r="F29" s="2">
        <v>9996</v>
      </c>
      <c r="G29" s="2">
        <v>9996</v>
      </c>
    </row>
    <row r="30" spans="6:7">
      <c r="F30" s="2">
        <v>10032</v>
      </c>
      <c r="G30" s="2">
        <v>10032</v>
      </c>
    </row>
    <row r="31" spans="6:7">
      <c r="F31" s="2">
        <v>10053</v>
      </c>
      <c r="G31" s="2">
        <v>10053</v>
      </c>
    </row>
    <row r="32" spans="6:7">
      <c r="F32" s="2">
        <v>10094</v>
      </c>
      <c r="G32" s="2">
        <v>10094</v>
      </c>
    </row>
    <row r="33" spans="6:7">
      <c r="F33" s="2">
        <v>10384</v>
      </c>
      <c r="G33" s="2">
        <v>10384</v>
      </c>
    </row>
    <row r="34" spans="6:7">
      <c r="F34" s="2">
        <v>10760</v>
      </c>
      <c r="G34" s="2">
        <v>10760</v>
      </c>
    </row>
    <row r="35" spans="6:7">
      <c r="F35" s="2">
        <v>10908</v>
      </c>
      <c r="G35" s="2">
        <v>10908</v>
      </c>
    </row>
    <row r="36" spans="6:7">
      <c r="F36" s="2">
        <v>10920</v>
      </c>
      <c r="G36" s="2">
        <v>10920</v>
      </c>
    </row>
    <row r="37" spans="6:7">
      <c r="F37" s="2">
        <v>11143</v>
      </c>
      <c r="G37" s="2">
        <v>11143</v>
      </c>
    </row>
    <row r="38" spans="6:7">
      <c r="F38" s="2">
        <v>11250</v>
      </c>
      <c r="G38" s="2">
        <v>11250</v>
      </c>
    </row>
    <row r="39" spans="6:7">
      <c r="F39" s="2">
        <v>11830</v>
      </c>
      <c r="G39" s="2">
        <v>11830</v>
      </c>
    </row>
    <row r="40" spans="6:7">
      <c r="F40" s="2">
        <v>11935</v>
      </c>
      <c r="G40" s="2">
        <v>11935</v>
      </c>
    </row>
    <row r="41" spans="6:7">
      <c r="F41" s="2">
        <v>12080</v>
      </c>
      <c r="G41" s="2">
        <v>12080</v>
      </c>
    </row>
    <row r="42" spans="6:7">
      <c r="F42" s="2">
        <v>12240</v>
      </c>
      <c r="G42" s="2">
        <v>12240</v>
      </c>
    </row>
    <row r="43" spans="6:7">
      <c r="F43" s="2">
        <v>12540</v>
      </c>
      <c r="G43" s="2">
        <v>12540</v>
      </c>
    </row>
    <row r="44" spans="6:7">
      <c r="F44" s="2">
        <v>12610</v>
      </c>
      <c r="G44" s="2">
        <v>12610</v>
      </c>
    </row>
    <row r="45" spans="6:7">
      <c r="F45" s="2">
        <v>12843</v>
      </c>
      <c r="G45" s="2">
        <v>12843</v>
      </c>
    </row>
    <row r="46" spans="6:7">
      <c r="F46" s="2">
        <v>12996</v>
      </c>
      <c r="G46" s="2">
        <v>12996</v>
      </c>
    </row>
    <row r="47" spans="6:7">
      <c r="F47" s="2">
        <v>13039</v>
      </c>
      <c r="G47" s="2">
        <v>13039</v>
      </c>
    </row>
    <row r="48" spans="6:7">
      <c r="F48" s="2">
        <v>13113</v>
      </c>
      <c r="G48" s="2">
        <v>13113</v>
      </c>
    </row>
    <row r="49" spans="6:7">
      <c r="F49" s="2">
        <v>14982</v>
      </c>
      <c r="G49" s="2">
        <v>14982</v>
      </c>
    </row>
    <row r="50" spans="6:7">
      <c r="F50" s="2">
        <v>15037</v>
      </c>
      <c r="G50" s="2">
        <v>15037</v>
      </c>
    </row>
    <row r="51" spans="6:7">
      <c r="F51" s="2">
        <v>15048</v>
      </c>
      <c r="G51" s="2">
        <v>15048</v>
      </c>
    </row>
    <row r="52" spans="6:7">
      <c r="F52" s="2">
        <v>15075</v>
      </c>
      <c r="G52" s="2">
        <v>15075</v>
      </c>
    </row>
    <row r="53" spans="6:7">
      <c r="F53" s="2">
        <v>15192</v>
      </c>
      <c r="G53" s="2">
        <v>15192</v>
      </c>
    </row>
    <row r="54" spans="6:7">
      <c r="F54" s="2">
        <v>15330</v>
      </c>
      <c r="G54" s="2">
        <v>15330</v>
      </c>
    </row>
    <row r="55" spans="6:7">
      <c r="F55" s="2">
        <v>15334</v>
      </c>
      <c r="G55" s="2">
        <v>15334</v>
      </c>
    </row>
    <row r="56" spans="6:7">
      <c r="F56" s="2">
        <v>15948</v>
      </c>
      <c r="G56" s="2">
        <v>15948</v>
      </c>
    </row>
    <row r="57" spans="6:7">
      <c r="F57" s="2">
        <v>16500</v>
      </c>
      <c r="G57" s="2">
        <v>16500</v>
      </c>
    </row>
    <row r="58" spans="6:7">
      <c r="F58" s="2">
        <v>16512</v>
      </c>
      <c r="G58" s="2">
        <v>16512</v>
      </c>
    </row>
    <row r="59" spans="6:7">
      <c r="F59" s="2">
        <v>17556</v>
      </c>
      <c r="G59" s="2">
        <v>17556</v>
      </c>
    </row>
    <row r="60" spans="6:7">
      <c r="F60" s="2">
        <v>17680</v>
      </c>
      <c r="G60" s="2">
        <v>17680</v>
      </c>
    </row>
    <row r="61" spans="6:7">
      <c r="F61" s="2">
        <v>17738</v>
      </c>
      <c r="G61" s="2">
        <v>17738</v>
      </c>
    </row>
    <row r="62" spans="6:7">
      <c r="F62" s="2">
        <v>17918</v>
      </c>
      <c r="G62" s="2">
        <v>17918</v>
      </c>
    </row>
    <row r="63" spans="6:7">
      <c r="F63" s="2">
        <v>17936</v>
      </c>
      <c r="G63" s="2">
        <v>17936</v>
      </c>
    </row>
    <row r="64" spans="6:7">
      <c r="F64" s="2">
        <v>18032</v>
      </c>
      <c r="G64" s="2">
        <v>18032</v>
      </c>
    </row>
    <row r="65" spans="6:7">
      <c r="F65" s="2">
        <v>18336</v>
      </c>
      <c r="G65" s="2">
        <v>18336</v>
      </c>
    </row>
    <row r="66" spans="6:7">
      <c r="F66" s="2">
        <v>18410</v>
      </c>
      <c r="G66" s="2">
        <v>18410</v>
      </c>
    </row>
    <row r="67" spans="6:7">
      <c r="F67" s="2">
        <v>18886</v>
      </c>
      <c r="G67" s="2">
        <v>18886</v>
      </c>
    </row>
    <row r="68" spans="6:7">
      <c r="F68" s="2">
        <v>19019</v>
      </c>
      <c r="G68" s="2">
        <v>19019</v>
      </c>
    </row>
    <row r="69" spans="6:7">
      <c r="F69" s="2">
        <v>19305</v>
      </c>
      <c r="G69" s="2">
        <v>19305</v>
      </c>
    </row>
    <row r="70" spans="6:7">
      <c r="F70" s="2">
        <v>19455</v>
      </c>
      <c r="G70" s="2">
        <v>19455</v>
      </c>
    </row>
    <row r="71" spans="6:7">
      <c r="F71" s="2">
        <v>19936</v>
      </c>
      <c r="G71" s="2">
        <v>19936</v>
      </c>
    </row>
    <row r="72" spans="6:7">
      <c r="F72" s="2">
        <v>20205</v>
      </c>
      <c r="G72" s="2">
        <v>20205</v>
      </c>
    </row>
    <row r="73" spans="6:7">
      <c r="F73" s="2">
        <v>20286</v>
      </c>
      <c r="G73" s="2">
        <v>20286</v>
      </c>
    </row>
    <row r="74" spans="6:7">
      <c r="F74" s="2">
        <v>20325</v>
      </c>
      <c r="G74" s="2">
        <v>20325</v>
      </c>
    </row>
    <row r="75" spans="6:7">
      <c r="F75" s="2">
        <v>20384</v>
      </c>
      <c r="G75" s="2">
        <v>20384</v>
      </c>
    </row>
    <row r="76" spans="6:7">
      <c r="F76" s="2">
        <v>21165</v>
      </c>
      <c r="G76" s="2">
        <v>21165</v>
      </c>
    </row>
    <row r="77" spans="6:7">
      <c r="F77" s="2">
        <v>21840</v>
      </c>
      <c r="G77" s="2">
        <v>21840</v>
      </c>
    </row>
    <row r="78" spans="6:7">
      <c r="F78" s="2">
        <v>21879</v>
      </c>
      <c r="G78" s="2">
        <v>21879</v>
      </c>
    </row>
    <row r="79" spans="6:7">
      <c r="F79" s="2">
        <v>22304</v>
      </c>
      <c r="G79" s="2">
        <v>22304</v>
      </c>
    </row>
    <row r="80" spans="6:7">
      <c r="F80" s="2">
        <v>22550</v>
      </c>
      <c r="G80" s="2">
        <v>22550</v>
      </c>
    </row>
    <row r="81" spans="6:7">
      <c r="F81" s="2">
        <v>22648</v>
      </c>
      <c r="G81" s="2">
        <v>22648</v>
      </c>
    </row>
    <row r="82" spans="6:7">
      <c r="F82" s="2">
        <v>23047</v>
      </c>
      <c r="G82" s="2">
        <v>23047</v>
      </c>
    </row>
    <row r="83" spans="6:7">
      <c r="F83" s="2">
        <v>23254</v>
      </c>
      <c r="G83" s="2">
        <v>23254</v>
      </c>
    </row>
    <row r="84" spans="6:7">
      <c r="F84" s="2">
        <v>23346</v>
      </c>
      <c r="G84" s="2">
        <v>23346</v>
      </c>
    </row>
    <row r="85" spans="6:7">
      <c r="F85" s="2">
        <v>23805</v>
      </c>
      <c r="G85" s="2">
        <v>23805</v>
      </c>
    </row>
    <row r="86" spans="6:7">
      <c r="F86" s="2">
        <v>23959</v>
      </c>
      <c r="G86" s="2">
        <v>23959</v>
      </c>
    </row>
    <row r="87" spans="6:7">
      <c r="F87" s="2">
        <v>24004</v>
      </c>
      <c r="G87" s="2">
        <v>24004</v>
      </c>
    </row>
    <row r="88" spans="6:7">
      <c r="F88" s="2">
        <v>24055</v>
      </c>
      <c r="G88" s="2">
        <v>24055</v>
      </c>
    </row>
    <row r="89" spans="6:7">
      <c r="F89" s="2">
        <v>24174</v>
      </c>
      <c r="G89" s="2">
        <v>24174</v>
      </c>
    </row>
    <row r="90" spans="6:7">
      <c r="F90" s="2">
        <v>24456</v>
      </c>
      <c r="G90" s="2">
        <v>24456</v>
      </c>
    </row>
    <row r="91" spans="6:7">
      <c r="F91" s="2">
        <v>25008</v>
      </c>
      <c r="G91" s="2">
        <v>25008</v>
      </c>
    </row>
    <row r="92" spans="6:7">
      <c r="F92" s="2">
        <v>25300</v>
      </c>
      <c r="G92" s="2">
        <v>25300</v>
      </c>
    </row>
    <row r="93" spans="6:7">
      <c r="F93" s="2">
        <v>25360</v>
      </c>
      <c r="G93" s="2">
        <v>25360</v>
      </c>
    </row>
    <row r="94" spans="6:7">
      <c r="F94" s="2">
        <v>25776</v>
      </c>
      <c r="G94" s="2">
        <v>25776</v>
      </c>
    </row>
    <row r="95" spans="6:7">
      <c r="F95" s="2">
        <v>25950</v>
      </c>
      <c r="G95" s="2">
        <v>25950</v>
      </c>
    </row>
    <row r="96" spans="6:7">
      <c r="F96" s="2">
        <v>25968</v>
      </c>
      <c r="G96" s="2">
        <v>25968</v>
      </c>
    </row>
    <row r="97" spans="6:7">
      <c r="F97" s="2">
        <v>26100</v>
      </c>
      <c r="G97" s="2">
        <v>26100</v>
      </c>
    </row>
    <row r="98" spans="6:7">
      <c r="F98" s="2">
        <v>26316</v>
      </c>
      <c r="G98" s="2">
        <v>26316</v>
      </c>
    </row>
    <row r="99" spans="6:7">
      <c r="F99" s="2">
        <v>27321</v>
      </c>
      <c r="G99" s="2">
        <v>27321</v>
      </c>
    </row>
    <row r="100" spans="6:7">
      <c r="F100" s="2">
        <v>27378</v>
      </c>
      <c r="G100" s="2">
        <v>27378</v>
      </c>
    </row>
    <row r="101" spans="6:7">
      <c r="F101" s="2">
        <v>27408</v>
      </c>
      <c r="G101" s="2">
        <v>27408</v>
      </c>
    </row>
    <row r="102" spans="6:7">
      <c r="F102" s="2">
        <v>27412</v>
      </c>
      <c r="G102" s="2">
        <v>27412</v>
      </c>
    </row>
    <row r="103" spans="6:7">
      <c r="F103" s="2">
        <v>27750</v>
      </c>
      <c r="G103" s="2">
        <v>27750</v>
      </c>
    </row>
    <row r="104" spans="6:7">
      <c r="F104" s="2">
        <v>28405</v>
      </c>
      <c r="G104" s="2">
        <v>28405</v>
      </c>
    </row>
    <row r="105" spans="6:7">
      <c r="F105" s="2">
        <v>28710</v>
      </c>
      <c r="G105" s="2">
        <v>28710</v>
      </c>
    </row>
    <row r="106" spans="6:7">
      <c r="F106" s="2">
        <v>29304</v>
      </c>
      <c r="G106" s="2">
        <v>29304</v>
      </c>
    </row>
    <row r="107" spans="6:7">
      <c r="F107" s="2">
        <v>29547</v>
      </c>
      <c r="G107" s="2">
        <v>29547</v>
      </c>
    </row>
    <row r="108" spans="6:7">
      <c r="F108" s="2">
        <v>29754</v>
      </c>
      <c r="G108" s="2">
        <v>29754</v>
      </c>
    </row>
    <row r="109" spans="6:7">
      <c r="F109" s="2">
        <v>30000</v>
      </c>
      <c r="G109" s="2">
        <v>30000</v>
      </c>
    </row>
    <row r="110" spans="6:7">
      <c r="F110" s="2">
        <v>30107</v>
      </c>
      <c r="G110" s="2">
        <v>30107</v>
      </c>
    </row>
    <row r="111" spans="6:7">
      <c r="F111" s="2">
        <v>30118</v>
      </c>
      <c r="G111" s="2">
        <v>30118</v>
      </c>
    </row>
    <row r="112" spans="6:7">
      <c r="F112" s="2">
        <v>30264</v>
      </c>
      <c r="G112" s="2">
        <v>30264</v>
      </c>
    </row>
    <row r="113" spans="6:7">
      <c r="F113" s="2">
        <v>30483</v>
      </c>
      <c r="G113" s="2">
        <v>30483</v>
      </c>
    </row>
    <row r="114" spans="6:7">
      <c r="F114" s="2">
        <v>30732</v>
      </c>
      <c r="G114" s="2">
        <v>30732</v>
      </c>
    </row>
    <row r="115" spans="6:7">
      <c r="F115" s="2">
        <v>30912</v>
      </c>
      <c r="G115" s="2">
        <v>30912</v>
      </c>
    </row>
    <row r="116" spans="6:7">
      <c r="F116" s="2">
        <v>31212</v>
      </c>
      <c r="G116" s="2">
        <v>31212</v>
      </c>
    </row>
    <row r="117" spans="6:7">
      <c r="F117" s="2">
        <v>31668</v>
      </c>
      <c r="G117" s="2">
        <v>31668</v>
      </c>
    </row>
    <row r="118" spans="6:7">
      <c r="F118" s="2">
        <v>31698</v>
      </c>
      <c r="G118" s="2">
        <v>31698</v>
      </c>
    </row>
    <row r="119" spans="6:7">
      <c r="F119" s="2">
        <v>31710</v>
      </c>
      <c r="G119" s="2">
        <v>31710</v>
      </c>
    </row>
    <row r="120" spans="6:7">
      <c r="F120" s="2">
        <v>31872</v>
      </c>
      <c r="G120" s="2">
        <v>31872</v>
      </c>
    </row>
    <row r="121" spans="6:7">
      <c r="F121" s="2">
        <v>32670</v>
      </c>
      <c r="G121" s="2">
        <v>32670</v>
      </c>
    </row>
    <row r="122" spans="6:7">
      <c r="F122" s="2">
        <v>32821</v>
      </c>
      <c r="G122" s="2">
        <v>32821</v>
      </c>
    </row>
    <row r="123" spans="6:7">
      <c r="F123" s="2">
        <v>32934</v>
      </c>
      <c r="G123" s="2">
        <v>32934</v>
      </c>
    </row>
    <row r="124" spans="6:7">
      <c r="F124" s="2">
        <v>33449</v>
      </c>
      <c r="G124" s="2">
        <v>33449</v>
      </c>
    </row>
    <row r="125" spans="6:7">
      <c r="F125" s="2">
        <v>33760</v>
      </c>
      <c r="G125" s="2">
        <v>33760</v>
      </c>
    </row>
    <row r="126" spans="6:7">
      <c r="F126" s="2">
        <v>33824</v>
      </c>
      <c r="G126" s="2">
        <v>33824</v>
      </c>
    </row>
    <row r="127" spans="6:7">
      <c r="F127" s="2">
        <v>34056</v>
      </c>
      <c r="G127" s="2">
        <v>34056</v>
      </c>
    </row>
    <row r="128" spans="6:7">
      <c r="F128" s="2">
        <v>34575</v>
      </c>
      <c r="G128" s="2">
        <v>34575</v>
      </c>
    </row>
    <row r="129" spans="6:7">
      <c r="F129" s="2">
        <v>34890</v>
      </c>
      <c r="G129" s="2">
        <v>34890</v>
      </c>
    </row>
    <row r="130" spans="6:7">
      <c r="F130" s="2">
        <v>35646</v>
      </c>
      <c r="G130" s="2">
        <v>35646</v>
      </c>
    </row>
    <row r="131" spans="6:7">
      <c r="F131" s="2">
        <v>35931</v>
      </c>
      <c r="G131" s="2">
        <v>35931</v>
      </c>
    </row>
    <row r="132" spans="6:7">
      <c r="F132" s="2">
        <v>36000</v>
      </c>
      <c r="G132" s="2">
        <v>36000</v>
      </c>
    </row>
    <row r="133" spans="6:7">
      <c r="F133" s="2">
        <v>36085</v>
      </c>
      <c r="G133" s="2">
        <v>36085</v>
      </c>
    </row>
    <row r="134" spans="6:7">
      <c r="F134" s="2">
        <v>36100</v>
      </c>
      <c r="G134" s="2">
        <v>36100</v>
      </c>
    </row>
    <row r="135" spans="6:7">
      <c r="F135" s="2">
        <v>36315</v>
      </c>
      <c r="G135" s="2">
        <v>36315</v>
      </c>
    </row>
    <row r="136" spans="6:7">
      <c r="F136" s="2">
        <v>37128</v>
      </c>
      <c r="G136" s="2">
        <v>37128</v>
      </c>
    </row>
    <row r="137" spans="6:7">
      <c r="F137" s="2">
        <v>37350</v>
      </c>
      <c r="G137" s="2">
        <v>37350</v>
      </c>
    </row>
    <row r="138" spans="6:7">
      <c r="F138" s="2">
        <v>37526</v>
      </c>
      <c r="G138" s="2">
        <v>37526</v>
      </c>
    </row>
    <row r="139" spans="6:7">
      <c r="F139" s="2">
        <v>37842</v>
      </c>
      <c r="G139" s="2">
        <v>37842</v>
      </c>
    </row>
    <row r="140" spans="6:7">
      <c r="F140" s="2">
        <v>38010</v>
      </c>
      <c r="G140" s="2">
        <v>38010</v>
      </c>
    </row>
    <row r="141" spans="6:7">
      <c r="F141" s="2">
        <v>38040</v>
      </c>
      <c r="G141" s="2">
        <v>38040</v>
      </c>
    </row>
    <row r="142" spans="6:7">
      <c r="F142" s="2">
        <v>38240</v>
      </c>
      <c r="G142" s="2">
        <v>38240</v>
      </c>
    </row>
    <row r="143" spans="6:7">
      <c r="F143" s="2">
        <v>38313</v>
      </c>
      <c r="G143" s="2">
        <v>38313</v>
      </c>
    </row>
    <row r="144" spans="6:7">
      <c r="F144" s="2">
        <v>39000</v>
      </c>
      <c r="G144" s="2">
        <v>39000</v>
      </c>
    </row>
    <row r="145" spans="6:7">
      <c r="F145" s="2">
        <v>39672</v>
      </c>
      <c r="G145" s="2">
        <v>39672</v>
      </c>
    </row>
    <row r="146" spans="6:7">
      <c r="F146" s="2">
        <v>39701</v>
      </c>
      <c r="G146" s="2">
        <v>39701</v>
      </c>
    </row>
    <row r="147" spans="6:7">
      <c r="F147" s="2">
        <v>39970</v>
      </c>
      <c r="G147" s="2">
        <v>39970</v>
      </c>
    </row>
    <row r="148" spans="6:7">
      <c r="F148" s="2">
        <v>40040</v>
      </c>
      <c r="G148" s="2">
        <v>40040</v>
      </c>
    </row>
    <row r="149" spans="6:7">
      <c r="F149" s="2">
        <v>40140</v>
      </c>
      <c r="G149" s="2">
        <v>40140</v>
      </c>
    </row>
    <row r="150" spans="6:7">
      <c r="F150" s="2">
        <v>40774</v>
      </c>
      <c r="G150" s="2">
        <v>40774</v>
      </c>
    </row>
    <row r="151" spans="6:7">
      <c r="F151" s="2">
        <v>41340</v>
      </c>
      <c r="G151" s="2">
        <v>41340</v>
      </c>
    </row>
    <row r="152" spans="6:7">
      <c r="F152" s="2">
        <v>41686</v>
      </c>
      <c r="G152" s="2">
        <v>41686</v>
      </c>
    </row>
    <row r="153" spans="6:7">
      <c r="F153" s="2">
        <v>41786</v>
      </c>
      <c r="G153" s="2">
        <v>41786</v>
      </c>
    </row>
    <row r="154" spans="6:7">
      <c r="F154" s="2">
        <v>42042</v>
      </c>
      <c r="G154" s="2">
        <v>42042</v>
      </c>
    </row>
    <row r="155" spans="6:7">
      <c r="F155" s="2">
        <v>42394</v>
      </c>
      <c r="G155" s="2">
        <v>42394</v>
      </c>
    </row>
    <row r="156" spans="6:7">
      <c r="F156" s="2">
        <v>42722</v>
      </c>
      <c r="G156" s="2">
        <v>42722</v>
      </c>
    </row>
    <row r="157" spans="6:7">
      <c r="F157" s="2">
        <v>42845</v>
      </c>
      <c r="G157" s="2">
        <v>42845</v>
      </c>
    </row>
    <row r="158" spans="6:7">
      <c r="F158" s="2">
        <v>42976</v>
      </c>
      <c r="G158" s="2">
        <v>42976</v>
      </c>
    </row>
    <row r="159" spans="6:7">
      <c r="F159" s="2">
        <v>43015</v>
      </c>
      <c r="G159" s="2">
        <v>43015</v>
      </c>
    </row>
    <row r="160" spans="6:7">
      <c r="F160" s="2">
        <v>43036</v>
      </c>
      <c r="G160" s="2">
        <v>43036</v>
      </c>
    </row>
    <row r="161" spans="6:7">
      <c r="F161" s="2">
        <v>43290</v>
      </c>
      <c r="G161" s="2">
        <v>43290</v>
      </c>
    </row>
    <row r="162" spans="6:7">
      <c r="F162" s="2">
        <v>43584</v>
      </c>
      <c r="G162" s="2">
        <v>43584</v>
      </c>
    </row>
    <row r="163" spans="6:7">
      <c r="F163" s="2">
        <v>43812</v>
      </c>
      <c r="G163" s="2">
        <v>43812</v>
      </c>
    </row>
    <row r="164" spans="6:7">
      <c r="F164" s="2">
        <v>44778</v>
      </c>
      <c r="G164" s="2">
        <v>44778</v>
      </c>
    </row>
    <row r="165" spans="6:7">
      <c r="F165" s="2">
        <v>44970</v>
      </c>
      <c r="G165" s="2">
        <v>44970</v>
      </c>
    </row>
    <row r="166" spans="6:7">
      <c r="F166" s="2">
        <v>45108</v>
      </c>
      <c r="G166" s="2">
        <v>45108</v>
      </c>
    </row>
    <row r="167" spans="6:7">
      <c r="F167" s="2">
        <v>45258</v>
      </c>
      <c r="G167" s="2">
        <v>45258</v>
      </c>
    </row>
    <row r="168" spans="6:7">
      <c r="F168" s="2">
        <v>45276</v>
      </c>
      <c r="G168" s="2">
        <v>45276</v>
      </c>
    </row>
    <row r="169" spans="6:7">
      <c r="F169" s="2">
        <v>45720</v>
      </c>
      <c r="G169" s="2">
        <v>45720</v>
      </c>
    </row>
    <row r="170" spans="6:7">
      <c r="F170" s="2">
        <v>45942</v>
      </c>
      <c r="G170" s="2">
        <v>45942</v>
      </c>
    </row>
    <row r="171" spans="6:7">
      <c r="F171" s="2">
        <v>46176</v>
      </c>
      <c r="G171" s="2">
        <v>46176</v>
      </c>
    </row>
    <row r="172" spans="6:7">
      <c r="F172" s="2">
        <v>46576</v>
      </c>
      <c r="G172" s="2">
        <v>46576</v>
      </c>
    </row>
    <row r="173" spans="6:7">
      <c r="F173" s="2">
        <v>46935</v>
      </c>
      <c r="G173" s="2">
        <v>46935</v>
      </c>
    </row>
    <row r="174" spans="6:7">
      <c r="F174" s="2">
        <v>46966</v>
      </c>
      <c r="G174" s="2">
        <v>46966</v>
      </c>
    </row>
    <row r="175" spans="6:7">
      <c r="F175" s="2">
        <v>47257</v>
      </c>
      <c r="G175" s="2">
        <v>47257</v>
      </c>
    </row>
    <row r="176" spans="6:7">
      <c r="F176" s="2">
        <v>47340</v>
      </c>
      <c r="G176" s="2">
        <v>47340</v>
      </c>
    </row>
    <row r="177" spans="6:7">
      <c r="F177" s="2">
        <v>48488</v>
      </c>
      <c r="G177" s="2">
        <v>48488</v>
      </c>
    </row>
    <row r="178" spans="6:7">
      <c r="F178" s="2">
        <v>48741</v>
      </c>
      <c r="G178" s="2">
        <v>48741</v>
      </c>
    </row>
    <row r="179" spans="6:7">
      <c r="F179" s="2">
        <v>48872</v>
      </c>
      <c r="G179" s="2">
        <v>48872</v>
      </c>
    </row>
    <row r="180" spans="6:7">
      <c r="F180" s="2">
        <v>49175</v>
      </c>
      <c r="G180" s="2">
        <v>49175</v>
      </c>
    </row>
    <row r="181" spans="6:7">
      <c r="F181" s="2">
        <v>49210</v>
      </c>
      <c r="G181" s="2">
        <v>49210</v>
      </c>
    </row>
    <row r="182" spans="6:7">
      <c r="F182" s="2">
        <v>49282</v>
      </c>
      <c r="G182" s="2">
        <v>49282</v>
      </c>
    </row>
    <row r="183" spans="6:7">
      <c r="F183" s="2">
        <v>49588</v>
      </c>
      <c r="G183" s="2">
        <v>49588</v>
      </c>
    </row>
    <row r="184" spans="6:7">
      <c r="F184" s="2">
        <v>49803</v>
      </c>
      <c r="G184" s="2">
        <v>49803</v>
      </c>
    </row>
    <row r="185" spans="6:7">
      <c r="F185" s="2">
        <v>49824</v>
      </c>
      <c r="G185" s="2">
        <v>49824</v>
      </c>
    </row>
    <row r="186" spans="6:7">
      <c r="F186" s="2">
        <v>49932</v>
      </c>
      <c r="G186" s="2">
        <v>49932</v>
      </c>
    </row>
    <row r="187" spans="6:7">
      <c r="F187" s="2">
        <v>50350</v>
      </c>
      <c r="G187" s="2">
        <v>50350</v>
      </c>
    </row>
    <row r="188" spans="6:7">
      <c r="F188" s="2">
        <v>50394</v>
      </c>
      <c r="G188" s="2">
        <v>50394</v>
      </c>
    </row>
    <row r="189" spans="6:7">
      <c r="F189" s="2">
        <v>50490</v>
      </c>
      <c r="G189" s="2">
        <v>50490</v>
      </c>
    </row>
    <row r="190" spans="6:7">
      <c r="F190" s="2">
        <v>50610</v>
      </c>
      <c r="G190" s="2">
        <v>50610</v>
      </c>
    </row>
    <row r="191" spans="6:7">
      <c r="F191" s="2">
        <v>51352</v>
      </c>
      <c r="G191" s="2">
        <v>51352</v>
      </c>
    </row>
    <row r="192" spans="6:7">
      <c r="F192" s="2">
        <v>51520</v>
      </c>
      <c r="G192" s="2">
        <v>51520</v>
      </c>
    </row>
    <row r="193" spans="6:7">
      <c r="F193" s="2">
        <v>51876</v>
      </c>
      <c r="G193" s="2">
        <v>51876</v>
      </c>
    </row>
    <row r="194" spans="6:7">
      <c r="F194" s="2">
        <v>51900</v>
      </c>
      <c r="G194" s="2">
        <v>51900</v>
      </c>
    </row>
    <row r="195" spans="6:7">
      <c r="F195" s="2">
        <v>51987</v>
      </c>
      <c r="G195" s="2">
        <v>51987</v>
      </c>
    </row>
    <row r="196" spans="6:7">
      <c r="F196" s="2">
        <v>52080</v>
      </c>
      <c r="G196" s="2">
        <v>52080</v>
      </c>
    </row>
    <row r="197" spans="6:7">
      <c r="F197" s="2">
        <v>52122</v>
      </c>
      <c r="G197" s="2">
        <v>52122</v>
      </c>
    </row>
    <row r="198" spans="6:7">
      <c r="F198" s="2">
        <v>52494</v>
      </c>
      <c r="G198" s="2">
        <v>52494</v>
      </c>
    </row>
    <row r="199" spans="6:7">
      <c r="F199" s="2">
        <v>52589</v>
      </c>
      <c r="G199" s="2">
        <v>52589</v>
      </c>
    </row>
    <row r="200" spans="6:7">
      <c r="F200" s="2">
        <v>52806</v>
      </c>
      <c r="G200" s="2">
        <v>52806</v>
      </c>
    </row>
    <row r="201" spans="6:7">
      <c r="F201" s="2">
        <v>52880</v>
      </c>
      <c r="G201" s="2">
        <v>52880</v>
      </c>
    </row>
    <row r="202" spans="6:7">
      <c r="F202" s="2">
        <v>53388</v>
      </c>
      <c r="G202" s="2">
        <v>53388</v>
      </c>
    </row>
    <row r="203" spans="6:7">
      <c r="F203" s="2">
        <v>53669</v>
      </c>
      <c r="G203" s="2">
        <v>53669</v>
      </c>
    </row>
    <row r="204" spans="6:7">
      <c r="F204" s="2">
        <v>54090</v>
      </c>
      <c r="G204" s="2">
        <v>54090</v>
      </c>
    </row>
    <row r="205" spans="6:7">
      <c r="F205" s="2">
        <v>54093</v>
      </c>
      <c r="G205" s="2">
        <v>54093</v>
      </c>
    </row>
    <row r="206" spans="6:7">
      <c r="F206" s="2">
        <v>54341</v>
      </c>
      <c r="G206" s="2">
        <v>54341</v>
      </c>
    </row>
    <row r="207" spans="6:7">
      <c r="F207" s="2">
        <v>54483</v>
      </c>
      <c r="G207" s="2">
        <v>54483</v>
      </c>
    </row>
    <row r="208" spans="6:7">
      <c r="F208" s="2">
        <v>55174</v>
      </c>
      <c r="G208" s="2">
        <v>55174</v>
      </c>
    </row>
    <row r="209" spans="6:7">
      <c r="F209" s="2">
        <v>55352</v>
      </c>
      <c r="G209" s="2">
        <v>55352</v>
      </c>
    </row>
    <row r="210" spans="6:7">
      <c r="F210" s="2">
        <v>56180</v>
      </c>
      <c r="G210" s="2">
        <v>56180</v>
      </c>
    </row>
    <row r="211" spans="6:7">
      <c r="F211" s="2">
        <v>56392</v>
      </c>
      <c r="G211" s="2">
        <v>56392</v>
      </c>
    </row>
    <row r="212" spans="6:7">
      <c r="F212" s="2">
        <v>56468</v>
      </c>
      <c r="G212" s="2">
        <v>56468</v>
      </c>
    </row>
    <row r="213" spans="6:7">
      <c r="F213" s="2">
        <v>56688</v>
      </c>
      <c r="G213" s="2">
        <v>56688</v>
      </c>
    </row>
    <row r="214" spans="6:7">
      <c r="F214" s="2">
        <v>56960</v>
      </c>
      <c r="G214" s="2">
        <v>56960</v>
      </c>
    </row>
    <row r="215" spans="6:7">
      <c r="F215" s="2">
        <v>57300</v>
      </c>
      <c r="G215" s="2">
        <v>57300</v>
      </c>
    </row>
    <row r="216" spans="6:7">
      <c r="F216" s="2">
        <v>57684</v>
      </c>
      <c r="G216" s="2">
        <v>57684</v>
      </c>
    </row>
    <row r="217" spans="6:7">
      <c r="F217" s="2">
        <v>58025</v>
      </c>
      <c r="G217" s="2">
        <v>58025</v>
      </c>
    </row>
    <row r="218" spans="6:7">
      <c r="F218" s="2">
        <v>58104</v>
      </c>
      <c r="G218" s="2">
        <v>58104</v>
      </c>
    </row>
    <row r="219" spans="6:7">
      <c r="F219" s="2">
        <v>58905</v>
      </c>
      <c r="G219" s="2">
        <v>58905</v>
      </c>
    </row>
    <row r="220" spans="6:7">
      <c r="F220" s="2">
        <v>59304</v>
      </c>
      <c r="G220" s="2">
        <v>59304</v>
      </c>
    </row>
    <row r="221" spans="6:7">
      <c r="F221" s="2">
        <v>59450</v>
      </c>
      <c r="G221" s="2">
        <v>59450</v>
      </c>
    </row>
    <row r="222" spans="6:7">
      <c r="F222" s="2">
        <v>59580</v>
      </c>
      <c r="G222" s="2">
        <v>59580</v>
      </c>
    </row>
    <row r="223" spans="6:7">
      <c r="F223" s="2">
        <v>59956</v>
      </c>
      <c r="G223" s="2">
        <v>59956</v>
      </c>
    </row>
    <row r="224" spans="6:7">
      <c r="F224" s="2">
        <v>60021</v>
      </c>
      <c r="G224" s="2">
        <v>60021</v>
      </c>
    </row>
    <row r="225" spans="6:7">
      <c r="F225" s="2">
        <v>60088</v>
      </c>
      <c r="G225" s="2">
        <v>60088</v>
      </c>
    </row>
    <row r="226" spans="6:7">
      <c r="F226" s="2">
        <v>60121</v>
      </c>
      <c r="G226" s="2">
        <v>60121</v>
      </c>
    </row>
    <row r="227" spans="6:7">
      <c r="F227" s="2">
        <v>60885</v>
      </c>
      <c r="G227" s="2">
        <v>60885</v>
      </c>
    </row>
    <row r="228" spans="6:7">
      <c r="F228" s="2">
        <v>61006</v>
      </c>
      <c r="G228" s="2">
        <v>61006</v>
      </c>
    </row>
    <row r="229" spans="6:7">
      <c r="F229" s="2">
        <v>61017</v>
      </c>
      <c r="G229" s="2">
        <v>61017</v>
      </c>
    </row>
    <row r="230" spans="6:7">
      <c r="F230" s="2">
        <v>61116</v>
      </c>
      <c r="G230" s="2">
        <v>61116</v>
      </c>
    </row>
    <row r="231" spans="6:7">
      <c r="F231" s="2">
        <v>61128</v>
      </c>
      <c r="G231" s="2">
        <v>61128</v>
      </c>
    </row>
    <row r="232" spans="6:7">
      <c r="F232" s="2">
        <v>61305</v>
      </c>
      <c r="G232" s="2">
        <v>61305</v>
      </c>
    </row>
    <row r="233" spans="6:7">
      <c r="F233" s="2">
        <v>62600</v>
      </c>
      <c r="G233" s="2">
        <v>62600</v>
      </c>
    </row>
    <row r="234" spans="6:7">
      <c r="F234" s="2">
        <v>62640</v>
      </c>
      <c r="G234" s="2">
        <v>62640</v>
      </c>
    </row>
    <row r="235" spans="6:7">
      <c r="F235" s="2">
        <v>62820</v>
      </c>
      <c r="G235" s="2">
        <v>62820</v>
      </c>
    </row>
    <row r="236" spans="6:7">
      <c r="F236" s="2">
        <v>63081</v>
      </c>
      <c r="G236" s="2">
        <v>63081</v>
      </c>
    </row>
    <row r="237" spans="6:7">
      <c r="F237" s="2">
        <v>63495</v>
      </c>
      <c r="G237" s="2">
        <v>63495</v>
      </c>
    </row>
    <row r="238" spans="6:7">
      <c r="F238" s="2">
        <v>63971</v>
      </c>
      <c r="G238" s="2">
        <v>63971</v>
      </c>
    </row>
    <row r="239" spans="6:7">
      <c r="F239" s="2">
        <v>64008</v>
      </c>
      <c r="G239" s="2">
        <v>64008</v>
      </c>
    </row>
    <row r="240" spans="6:7">
      <c r="F240" s="2">
        <v>64350</v>
      </c>
      <c r="G240" s="2">
        <v>64350</v>
      </c>
    </row>
    <row r="241" spans="6:7">
      <c r="F241" s="2">
        <v>64695</v>
      </c>
      <c r="G241" s="2">
        <v>64695</v>
      </c>
    </row>
    <row r="242" spans="6:7">
      <c r="F242" s="2">
        <v>65016</v>
      </c>
      <c r="G242" s="2">
        <v>65016</v>
      </c>
    </row>
    <row r="243" spans="6:7">
      <c r="F243" s="2">
        <v>65472</v>
      </c>
      <c r="G243" s="2">
        <v>65472</v>
      </c>
    </row>
    <row r="244" spans="6:7">
      <c r="F244" s="2">
        <v>66096</v>
      </c>
      <c r="G244" s="2">
        <v>66096</v>
      </c>
    </row>
    <row r="245" spans="6:7">
      <c r="F245" s="2">
        <v>66120</v>
      </c>
      <c r="G245" s="2">
        <v>66120</v>
      </c>
    </row>
    <row r="246" spans="6:7">
      <c r="F246" s="2">
        <v>66129</v>
      </c>
      <c r="G246" s="2">
        <v>66129</v>
      </c>
    </row>
    <row r="247" spans="6:7">
      <c r="F247" s="2">
        <v>66195</v>
      </c>
      <c r="G247" s="2">
        <v>66195</v>
      </c>
    </row>
    <row r="248" spans="6:7">
      <c r="F248" s="2">
        <v>66378</v>
      </c>
      <c r="G248" s="2">
        <v>66378</v>
      </c>
    </row>
    <row r="249" spans="6:7">
      <c r="F249" s="2">
        <v>66402</v>
      </c>
      <c r="G249" s="2">
        <v>66402</v>
      </c>
    </row>
    <row r="250" spans="6:7">
      <c r="F250" s="2">
        <v>67206</v>
      </c>
      <c r="G250" s="2">
        <v>67206</v>
      </c>
    </row>
    <row r="251" spans="6:7">
      <c r="F251" s="2">
        <v>67410</v>
      </c>
      <c r="G251" s="2">
        <v>67410</v>
      </c>
    </row>
    <row r="252" spans="6:7">
      <c r="F252" s="2">
        <v>67575</v>
      </c>
      <c r="G252" s="2">
        <v>67575</v>
      </c>
    </row>
    <row r="253" spans="6:7">
      <c r="F253" s="2">
        <v>67620</v>
      </c>
      <c r="G253" s="2">
        <v>67620</v>
      </c>
    </row>
    <row r="254" spans="6:7">
      <c r="F254" s="2">
        <v>67925</v>
      </c>
      <c r="G254" s="2">
        <v>67925</v>
      </c>
    </row>
    <row r="255" spans="6:7">
      <c r="F255" s="2">
        <v>68086</v>
      </c>
      <c r="G255" s="2">
        <v>68086</v>
      </c>
    </row>
    <row r="256" spans="6:7">
      <c r="F256" s="2">
        <v>68400</v>
      </c>
      <c r="G256" s="2">
        <v>68400</v>
      </c>
    </row>
    <row r="257" spans="6:7">
      <c r="F257" s="2">
        <v>68735</v>
      </c>
      <c r="G257" s="2">
        <v>68735</v>
      </c>
    </row>
    <row r="258" spans="6:7">
      <c r="F258" s="2">
        <v>68864</v>
      </c>
      <c r="G258" s="2">
        <v>68864</v>
      </c>
    </row>
    <row r="259" spans="6:7">
      <c r="F259" s="2">
        <v>69216</v>
      </c>
      <c r="G259" s="2">
        <v>69216</v>
      </c>
    </row>
    <row r="260" spans="6:7">
      <c r="F260" s="2">
        <v>69378</v>
      </c>
      <c r="G260" s="2">
        <v>69378</v>
      </c>
    </row>
    <row r="261" spans="6:7">
      <c r="F261" s="2">
        <v>69479</v>
      </c>
      <c r="G261" s="2">
        <v>69479</v>
      </c>
    </row>
    <row r="262" spans="6:7">
      <c r="F262" s="2">
        <v>69479</v>
      </c>
      <c r="G262" s="2">
        <v>69479</v>
      </c>
    </row>
    <row r="263" spans="6:7">
      <c r="F263" s="2">
        <v>69620</v>
      </c>
      <c r="G263" s="2">
        <v>69620</v>
      </c>
    </row>
    <row r="264" spans="6:7">
      <c r="F264" s="2">
        <v>70208</v>
      </c>
      <c r="G264" s="2">
        <v>70208</v>
      </c>
    </row>
    <row r="265" spans="6:7">
      <c r="F265" s="2">
        <v>70752</v>
      </c>
      <c r="G265" s="2">
        <v>70752</v>
      </c>
    </row>
    <row r="266" spans="6:7">
      <c r="F266" s="2">
        <v>71032</v>
      </c>
      <c r="G266" s="2">
        <v>71032</v>
      </c>
    </row>
    <row r="267" spans="6:7">
      <c r="F267" s="2">
        <v>71775</v>
      </c>
      <c r="G267" s="2">
        <v>71775</v>
      </c>
    </row>
    <row r="268" spans="6:7">
      <c r="F268" s="2">
        <v>72039</v>
      </c>
      <c r="G268" s="2">
        <v>72039</v>
      </c>
    </row>
    <row r="269" spans="6:7">
      <c r="F269" s="2">
        <v>72345</v>
      </c>
      <c r="G269" s="2">
        <v>72345</v>
      </c>
    </row>
    <row r="270" spans="6:7">
      <c r="F270" s="2">
        <v>72475</v>
      </c>
      <c r="G270" s="2">
        <v>72475</v>
      </c>
    </row>
    <row r="271" spans="6:7">
      <c r="F271" s="2">
        <v>73231</v>
      </c>
      <c r="G271" s="2">
        <v>73231</v>
      </c>
    </row>
    <row r="272" spans="6:7">
      <c r="F272" s="2">
        <v>73284</v>
      </c>
      <c r="G272" s="2">
        <v>73284</v>
      </c>
    </row>
    <row r="273" spans="6:7">
      <c r="F273" s="2">
        <v>73500</v>
      </c>
      <c r="G273" s="2">
        <v>73500</v>
      </c>
    </row>
    <row r="274" spans="6:7">
      <c r="F274" s="2">
        <v>74176</v>
      </c>
      <c r="G274" s="2">
        <v>74176</v>
      </c>
    </row>
    <row r="275" spans="6:7">
      <c r="F275" s="2">
        <v>74360</v>
      </c>
      <c r="G275" s="2">
        <v>74360</v>
      </c>
    </row>
    <row r="276" spans="6:7">
      <c r="F276" s="2">
        <v>74400</v>
      </c>
      <c r="G276" s="2">
        <v>74400</v>
      </c>
    </row>
    <row r="277" spans="6:7">
      <c r="F277" s="2">
        <v>74560</v>
      </c>
      <c r="G277" s="2">
        <v>74560</v>
      </c>
    </row>
    <row r="278" spans="6:7">
      <c r="F278" s="2">
        <v>74664</v>
      </c>
      <c r="G278" s="2">
        <v>74664</v>
      </c>
    </row>
    <row r="279" spans="6:7">
      <c r="F279" s="2">
        <v>74820</v>
      </c>
      <c r="G279" s="2">
        <v>74820</v>
      </c>
    </row>
    <row r="280" spans="6:7">
      <c r="F280" s="2">
        <v>75000</v>
      </c>
      <c r="G280" s="2">
        <v>75000</v>
      </c>
    </row>
    <row r="281" spans="6:7">
      <c r="F281" s="2">
        <v>75130</v>
      </c>
      <c r="G281" s="2">
        <v>75130</v>
      </c>
    </row>
    <row r="282" spans="6:7">
      <c r="F282" s="2">
        <v>75972</v>
      </c>
      <c r="G282" s="2">
        <v>75972</v>
      </c>
    </row>
    <row r="283" spans="6:7">
      <c r="F283" s="2">
        <v>76302</v>
      </c>
      <c r="G283" s="2">
        <v>76302</v>
      </c>
    </row>
    <row r="284" spans="6:7">
      <c r="F284" s="2">
        <v>76311</v>
      </c>
      <c r="G284" s="2">
        <v>76311</v>
      </c>
    </row>
    <row r="285" spans="6:7">
      <c r="F285" s="2">
        <v>76942</v>
      </c>
      <c r="G285" s="2">
        <v>76942</v>
      </c>
    </row>
    <row r="286" spans="6:7">
      <c r="F286" s="2">
        <v>76942</v>
      </c>
      <c r="G286" s="2">
        <v>76942</v>
      </c>
    </row>
    <row r="287" spans="6:7">
      <c r="F287" s="2">
        <v>77532</v>
      </c>
      <c r="G287" s="2">
        <v>77532</v>
      </c>
    </row>
    <row r="288" spans="6:7">
      <c r="F288" s="2">
        <v>78234</v>
      </c>
      <c r="G288" s="2">
        <v>78234</v>
      </c>
    </row>
    <row r="289" spans="6:7">
      <c r="F289" s="2">
        <v>78375</v>
      </c>
      <c r="G289" s="2">
        <v>78375</v>
      </c>
    </row>
    <row r="290" spans="6:7">
      <c r="F290" s="2">
        <v>78508</v>
      </c>
      <c r="G290" s="2">
        <v>78508</v>
      </c>
    </row>
    <row r="291" spans="6:7">
      <c r="F291" s="2">
        <v>78720</v>
      </c>
      <c r="G291" s="2">
        <v>78720</v>
      </c>
    </row>
    <row r="292" spans="6:7">
      <c r="F292" s="2">
        <v>78815</v>
      </c>
      <c r="G292" s="2">
        <v>78815</v>
      </c>
    </row>
    <row r="293" spans="6:7">
      <c r="F293" s="2">
        <v>78960</v>
      </c>
      <c r="G293" s="2">
        <v>78960</v>
      </c>
    </row>
    <row r="294" spans="6:7">
      <c r="F294" s="2">
        <v>78995</v>
      </c>
      <c r="G294" s="2">
        <v>78995</v>
      </c>
    </row>
    <row r="295" spans="6:7">
      <c r="F295" s="2">
        <v>79240</v>
      </c>
      <c r="G295" s="2">
        <v>79240</v>
      </c>
    </row>
    <row r="296" spans="6:7">
      <c r="F296" s="2">
        <v>79912</v>
      </c>
      <c r="G296" s="2">
        <v>79912</v>
      </c>
    </row>
    <row r="297" spans="6:7">
      <c r="F297" s="2">
        <v>80136</v>
      </c>
      <c r="G297" s="2">
        <v>80136</v>
      </c>
    </row>
    <row r="298" spans="6:7">
      <c r="F298" s="2">
        <v>80304</v>
      </c>
      <c r="G298" s="2">
        <v>80304</v>
      </c>
    </row>
    <row r="299" spans="6:7">
      <c r="F299" s="2">
        <v>81075</v>
      </c>
      <c r="G299" s="2">
        <v>81075</v>
      </c>
    </row>
    <row r="300" spans="6:7">
      <c r="F300" s="2">
        <v>81200</v>
      </c>
      <c r="G300" s="2">
        <v>81200</v>
      </c>
    </row>
    <row r="301" spans="6:7">
      <c r="F301" s="2">
        <v>81928</v>
      </c>
      <c r="G301" s="2">
        <v>81928</v>
      </c>
    </row>
    <row r="302" spans="6:7">
      <c r="F302" s="2">
        <v>82066</v>
      </c>
      <c r="G302" s="2">
        <v>82066</v>
      </c>
    </row>
    <row r="303" spans="6:7">
      <c r="F303" s="2">
        <v>82350</v>
      </c>
      <c r="G303" s="2">
        <v>82350</v>
      </c>
    </row>
    <row r="304" spans="6:7">
      <c r="F304" s="2">
        <v>82360</v>
      </c>
      <c r="G304" s="2">
        <v>82360</v>
      </c>
    </row>
    <row r="305" spans="6:7">
      <c r="F305" s="2">
        <v>82656</v>
      </c>
      <c r="G305" s="2">
        <v>82656</v>
      </c>
    </row>
    <row r="306" spans="6:7">
      <c r="F306" s="2">
        <v>82944</v>
      </c>
      <c r="G306" s="2">
        <v>82944</v>
      </c>
    </row>
    <row r="307" spans="6:7">
      <c r="F307" s="2">
        <v>82992</v>
      </c>
      <c r="G307" s="2">
        <v>82992</v>
      </c>
    </row>
    <row r="308" spans="6:7">
      <c r="F308" s="2">
        <v>82999</v>
      </c>
      <c r="G308" s="2">
        <v>82999</v>
      </c>
    </row>
    <row r="309" spans="6:7">
      <c r="F309" s="2">
        <v>83940</v>
      </c>
      <c r="G309" s="2">
        <v>83940</v>
      </c>
    </row>
    <row r="310" spans="6:7">
      <c r="F310" s="2">
        <v>85492</v>
      </c>
      <c r="G310" s="2">
        <v>85492</v>
      </c>
    </row>
    <row r="311" spans="6:7">
      <c r="F311" s="2">
        <v>86505</v>
      </c>
      <c r="G311" s="2">
        <v>86505</v>
      </c>
    </row>
    <row r="312" spans="6:7">
      <c r="F312" s="2">
        <v>86860</v>
      </c>
      <c r="G312" s="2">
        <v>86860</v>
      </c>
    </row>
    <row r="313" spans="6:7">
      <c r="F313" s="2">
        <v>86950</v>
      </c>
      <c r="G313" s="2">
        <v>86950</v>
      </c>
    </row>
    <row r="314" spans="6:7">
      <c r="F314" s="2">
        <v>86966</v>
      </c>
      <c r="G314" s="2">
        <v>86966</v>
      </c>
    </row>
    <row r="315" spans="6:7">
      <c r="F315" s="2">
        <v>87002</v>
      </c>
      <c r="G315" s="2">
        <v>87002</v>
      </c>
    </row>
    <row r="316" spans="6:7">
      <c r="F316" s="2">
        <v>87108</v>
      </c>
      <c r="G316" s="2">
        <v>87108</v>
      </c>
    </row>
    <row r="317" spans="6:7">
      <c r="F317" s="2">
        <v>87165</v>
      </c>
      <c r="G317" s="2">
        <v>87165</v>
      </c>
    </row>
    <row r="318" spans="6:7">
      <c r="F318" s="2">
        <v>87635</v>
      </c>
      <c r="G318" s="2">
        <v>87635</v>
      </c>
    </row>
    <row r="319" spans="6:7">
      <c r="F319" s="2">
        <v>87948</v>
      </c>
      <c r="G319" s="2">
        <v>87948</v>
      </c>
    </row>
    <row r="320" spans="6:7">
      <c r="F320" s="2">
        <v>88488</v>
      </c>
      <c r="G320" s="2">
        <v>88488</v>
      </c>
    </row>
    <row r="321" spans="6:7">
      <c r="F321" s="2">
        <v>88704</v>
      </c>
      <c r="G321" s="2">
        <v>88704</v>
      </c>
    </row>
    <row r="322" spans="6:7">
      <c r="F322" s="2">
        <v>88724</v>
      </c>
      <c r="G322" s="2">
        <v>88724</v>
      </c>
    </row>
    <row r="323" spans="6:7">
      <c r="F323" s="2">
        <v>88877</v>
      </c>
      <c r="G323" s="2">
        <v>88877</v>
      </c>
    </row>
    <row r="324" spans="6:7">
      <c r="F324" s="2">
        <v>88968</v>
      </c>
      <c r="G324" s="2">
        <v>88968</v>
      </c>
    </row>
    <row r="325" spans="6:7">
      <c r="F325" s="2">
        <v>89043</v>
      </c>
      <c r="G325" s="2">
        <v>89043</v>
      </c>
    </row>
    <row r="326" spans="6:7">
      <c r="F326" s="2">
        <v>89280</v>
      </c>
      <c r="G326" s="2">
        <v>89280</v>
      </c>
    </row>
    <row r="327" spans="6:7">
      <c r="F327" s="2">
        <v>89548</v>
      </c>
      <c r="G327" s="2">
        <v>89548</v>
      </c>
    </row>
    <row r="328" spans="6:7">
      <c r="F328" s="2">
        <v>89672</v>
      </c>
      <c r="G328" s="2">
        <v>89672</v>
      </c>
    </row>
    <row r="329" spans="6:7">
      <c r="F329" s="2">
        <v>89848</v>
      </c>
      <c r="G329" s="2">
        <v>89848</v>
      </c>
    </row>
    <row r="330" spans="6:7">
      <c r="F330" s="2">
        <v>90148</v>
      </c>
      <c r="G330" s="2">
        <v>90148</v>
      </c>
    </row>
    <row r="331" spans="6:7">
      <c r="F331" s="2">
        <v>90301</v>
      </c>
      <c r="G331" s="2">
        <v>90301</v>
      </c>
    </row>
    <row r="332" spans="6:7">
      <c r="F332" s="2">
        <v>90450</v>
      </c>
      <c r="G332" s="2">
        <v>90450</v>
      </c>
    </row>
    <row r="333" spans="6:7">
      <c r="F333" s="2">
        <v>90502</v>
      </c>
      <c r="G333" s="2">
        <v>90502</v>
      </c>
    </row>
    <row r="334" spans="6:7">
      <c r="F334" s="2">
        <v>90650</v>
      </c>
      <c r="G334" s="2">
        <v>90650</v>
      </c>
    </row>
    <row r="335" spans="6:7">
      <c r="F335" s="2">
        <v>90654</v>
      </c>
      <c r="G335" s="2">
        <v>90654</v>
      </c>
    </row>
    <row r="336" spans="6:7">
      <c r="F336" s="2">
        <v>90856</v>
      </c>
      <c r="G336" s="2">
        <v>90856</v>
      </c>
    </row>
    <row r="337" spans="6:7">
      <c r="F337" s="2">
        <v>91482</v>
      </c>
      <c r="G337" s="2">
        <v>91482</v>
      </c>
    </row>
    <row r="338" spans="6:7">
      <c r="F338" s="2">
        <v>91935</v>
      </c>
      <c r="G338" s="2">
        <v>91935</v>
      </c>
    </row>
    <row r="339" spans="6:7">
      <c r="F339" s="2">
        <v>92418</v>
      </c>
      <c r="G339" s="2">
        <v>92418</v>
      </c>
    </row>
    <row r="340" spans="6:7">
      <c r="F340" s="2">
        <v>93223</v>
      </c>
      <c r="G340" s="2">
        <v>93223</v>
      </c>
    </row>
    <row r="341" spans="6:7">
      <c r="F341" s="2">
        <v>93450</v>
      </c>
      <c r="G341" s="2">
        <v>93450</v>
      </c>
    </row>
    <row r="342" spans="6:7">
      <c r="F342" s="2">
        <v>93528</v>
      </c>
      <c r="G342" s="2">
        <v>93528</v>
      </c>
    </row>
    <row r="343" spans="6:7">
      <c r="F343" s="2">
        <v>93925</v>
      </c>
      <c r="G343" s="2">
        <v>93925</v>
      </c>
    </row>
    <row r="344" spans="6:7">
      <c r="F344" s="2">
        <v>94202</v>
      </c>
      <c r="G344" s="2">
        <v>94202</v>
      </c>
    </row>
    <row r="345" spans="6:7">
      <c r="F345" s="2">
        <v>94464</v>
      </c>
      <c r="G345" s="2">
        <v>94464</v>
      </c>
    </row>
    <row r="346" spans="6:7">
      <c r="F346" s="2">
        <v>94696</v>
      </c>
      <c r="G346" s="2">
        <v>94696</v>
      </c>
    </row>
    <row r="347" spans="6:7">
      <c r="F347" s="2">
        <v>95192</v>
      </c>
      <c r="G347" s="2">
        <v>95192</v>
      </c>
    </row>
    <row r="348" spans="6:7">
      <c r="F348" s="2">
        <v>95338</v>
      </c>
      <c r="G348" s="2">
        <v>95338</v>
      </c>
    </row>
    <row r="349" spans="6:7">
      <c r="F349" s="2">
        <v>95450</v>
      </c>
      <c r="G349" s="2">
        <v>95450</v>
      </c>
    </row>
    <row r="350" spans="6:7">
      <c r="F350" s="2">
        <v>95459</v>
      </c>
      <c r="G350" s="2">
        <v>95459</v>
      </c>
    </row>
    <row r="351" spans="6:7">
      <c r="F351" s="2">
        <v>95699</v>
      </c>
      <c r="G351" s="2">
        <v>95699</v>
      </c>
    </row>
    <row r="352" spans="6:7">
      <c r="F352" s="2">
        <v>95823</v>
      </c>
      <c r="G352" s="2">
        <v>95823</v>
      </c>
    </row>
    <row r="353" spans="6:7">
      <c r="F353" s="2">
        <v>96486</v>
      </c>
      <c r="G353" s="2">
        <v>96486</v>
      </c>
    </row>
    <row r="354" spans="6:7">
      <c r="F354" s="2">
        <v>96565</v>
      </c>
      <c r="G354" s="2">
        <v>96565</v>
      </c>
    </row>
    <row r="355" spans="6:7">
      <c r="F355" s="2">
        <v>96850</v>
      </c>
      <c r="G355" s="2">
        <v>96850</v>
      </c>
    </row>
    <row r="356" spans="6:7">
      <c r="F356" s="2">
        <v>97160</v>
      </c>
      <c r="G356" s="2">
        <v>97160</v>
      </c>
    </row>
    <row r="357" spans="6:7">
      <c r="F357" s="2">
        <v>97240</v>
      </c>
      <c r="G357" s="2">
        <v>97240</v>
      </c>
    </row>
    <row r="358" spans="6:7">
      <c r="F358" s="2">
        <v>97280</v>
      </c>
      <c r="G358" s="2">
        <v>97280</v>
      </c>
    </row>
    <row r="359" spans="6:7">
      <c r="F359" s="2">
        <v>97527</v>
      </c>
      <c r="G359" s="2">
        <v>97527</v>
      </c>
    </row>
    <row r="360" spans="6:7">
      <c r="F360" s="2">
        <v>97754</v>
      </c>
      <c r="G360" s="2">
        <v>97754</v>
      </c>
    </row>
    <row r="361" spans="6:7">
      <c r="F361" s="2">
        <v>97873</v>
      </c>
      <c r="G361" s="2">
        <v>97873</v>
      </c>
    </row>
    <row r="362" spans="6:7">
      <c r="F362" s="2">
        <v>97920</v>
      </c>
      <c r="G362" s="2">
        <v>97920</v>
      </c>
    </row>
    <row r="363" spans="6:7">
      <c r="F363" s="2">
        <v>98098</v>
      </c>
      <c r="G363" s="2">
        <v>98098</v>
      </c>
    </row>
    <row r="364" spans="6:7">
      <c r="F364" s="2">
        <v>98208</v>
      </c>
      <c r="G364" s="2">
        <v>98208</v>
      </c>
    </row>
    <row r="365" spans="6:7">
      <c r="F365" s="2">
        <v>98496</v>
      </c>
      <c r="G365" s="2">
        <v>98496</v>
      </c>
    </row>
    <row r="366" spans="6:7">
      <c r="F366" s="2">
        <v>98745</v>
      </c>
      <c r="G366" s="2">
        <v>98745</v>
      </c>
    </row>
    <row r="367" spans="6:7">
      <c r="F367" s="2">
        <v>98980</v>
      </c>
      <c r="G367" s="2">
        <v>98980</v>
      </c>
    </row>
    <row r="368" spans="6:7">
      <c r="F368" s="2">
        <v>99015</v>
      </c>
      <c r="G368" s="2">
        <v>99015</v>
      </c>
    </row>
    <row r="369" spans="6:7">
      <c r="F369" s="2">
        <v>99072</v>
      </c>
      <c r="G369" s="2">
        <v>99072</v>
      </c>
    </row>
    <row r="370" spans="6:7">
      <c r="F370" s="2">
        <v>99495</v>
      </c>
      <c r="G370" s="2">
        <v>99495</v>
      </c>
    </row>
    <row r="371" spans="6:7">
      <c r="F371" s="2">
        <v>100080</v>
      </c>
      <c r="G371" s="2">
        <v>100080</v>
      </c>
    </row>
    <row r="372" spans="6:7">
      <c r="F372" s="2">
        <v>100264</v>
      </c>
      <c r="G372" s="2">
        <v>100264</v>
      </c>
    </row>
    <row r="373" spans="6:7">
      <c r="F373" s="2">
        <v>100464</v>
      </c>
      <c r="G373" s="2">
        <v>100464</v>
      </c>
    </row>
    <row r="374" spans="6:7">
      <c r="F374" s="2">
        <v>100704</v>
      </c>
      <c r="G374" s="2">
        <v>100704</v>
      </c>
    </row>
    <row r="375" spans="6:7">
      <c r="F375" s="2">
        <v>101520</v>
      </c>
      <c r="G375" s="2">
        <v>101520</v>
      </c>
    </row>
    <row r="376" spans="6:7">
      <c r="F376" s="2">
        <v>101536</v>
      </c>
      <c r="G376" s="2">
        <v>101536</v>
      </c>
    </row>
    <row r="377" spans="6:7">
      <c r="F377" s="2">
        <v>101637</v>
      </c>
      <c r="G377" s="2">
        <v>101637</v>
      </c>
    </row>
    <row r="378" spans="6:7">
      <c r="F378" s="2">
        <v>102256</v>
      </c>
      <c r="G378" s="2">
        <v>102256</v>
      </c>
    </row>
    <row r="379" spans="6:7">
      <c r="F379" s="2">
        <v>102300</v>
      </c>
      <c r="G379" s="2">
        <v>102300</v>
      </c>
    </row>
    <row r="380" spans="6:7">
      <c r="F380" s="2">
        <v>102732</v>
      </c>
      <c r="G380" s="2">
        <v>102732</v>
      </c>
    </row>
    <row r="381" spans="6:7">
      <c r="F381" s="2">
        <v>103012</v>
      </c>
      <c r="G381" s="2">
        <v>103012</v>
      </c>
    </row>
    <row r="382" spans="6:7">
      <c r="F382" s="2">
        <v>103725</v>
      </c>
      <c r="G382" s="2">
        <v>103725</v>
      </c>
    </row>
    <row r="383" spans="6:7">
      <c r="F383" s="2">
        <v>104160</v>
      </c>
      <c r="G383" s="2">
        <v>104160</v>
      </c>
    </row>
    <row r="384" spans="6:7">
      <c r="F384" s="2">
        <v>104219</v>
      </c>
      <c r="G384" s="2">
        <v>104219</v>
      </c>
    </row>
    <row r="385" spans="6:7">
      <c r="F385" s="2">
        <v>104272</v>
      </c>
      <c r="G385" s="2">
        <v>104272</v>
      </c>
    </row>
    <row r="386" spans="6:7">
      <c r="F386" s="2">
        <v>104405</v>
      </c>
      <c r="G386" s="2">
        <v>104405</v>
      </c>
    </row>
    <row r="387" spans="6:7">
      <c r="F387" s="2">
        <v>104748</v>
      </c>
      <c r="G387" s="2">
        <v>104748</v>
      </c>
    </row>
    <row r="388" spans="6:7">
      <c r="F388" s="2">
        <v>105244</v>
      </c>
      <c r="G388" s="2">
        <v>105244</v>
      </c>
    </row>
    <row r="389" spans="6:7">
      <c r="F389" s="2">
        <v>105600</v>
      </c>
      <c r="G389" s="2">
        <v>105600</v>
      </c>
    </row>
    <row r="390" spans="6:7">
      <c r="F390" s="2">
        <v>105760</v>
      </c>
      <c r="G390" s="2">
        <v>105760</v>
      </c>
    </row>
    <row r="391" spans="6:7">
      <c r="F391" s="2">
        <v>105777</v>
      </c>
      <c r="G391" s="2">
        <v>105777</v>
      </c>
    </row>
    <row r="392" spans="6:7">
      <c r="F392" s="2">
        <v>105864</v>
      </c>
      <c r="G392" s="2">
        <v>105864</v>
      </c>
    </row>
    <row r="393" spans="6:7">
      <c r="F393" s="2">
        <v>105920</v>
      </c>
      <c r="G393" s="2">
        <v>105920</v>
      </c>
    </row>
    <row r="394" spans="6:7">
      <c r="F394" s="2">
        <v>106110</v>
      </c>
      <c r="G394" s="2">
        <v>106110</v>
      </c>
    </row>
    <row r="395" spans="6:7">
      <c r="F395" s="2">
        <v>106966</v>
      </c>
      <c r="G395" s="2">
        <v>106966</v>
      </c>
    </row>
    <row r="396" spans="6:7">
      <c r="F396" s="2">
        <v>107153</v>
      </c>
      <c r="G396" s="2">
        <v>107153</v>
      </c>
    </row>
    <row r="397" spans="6:7">
      <c r="F397" s="2">
        <v>107229</v>
      </c>
      <c r="G397" s="2">
        <v>107229</v>
      </c>
    </row>
    <row r="398" spans="6:7">
      <c r="F398" s="2">
        <v>107966</v>
      </c>
      <c r="G398" s="2">
        <v>107966</v>
      </c>
    </row>
    <row r="399" spans="6:7">
      <c r="F399" s="2">
        <v>108240</v>
      </c>
      <c r="G399" s="2">
        <v>108240</v>
      </c>
    </row>
    <row r="400" spans="6:7">
      <c r="F400" s="2">
        <v>108290</v>
      </c>
      <c r="G400" s="2">
        <v>108290</v>
      </c>
    </row>
    <row r="401" spans="6:7">
      <c r="F401" s="2">
        <v>108570</v>
      </c>
      <c r="G401" s="2">
        <v>108570</v>
      </c>
    </row>
    <row r="402" spans="6:7">
      <c r="F402" s="2">
        <v>109200</v>
      </c>
      <c r="G402" s="2">
        <v>109200</v>
      </c>
    </row>
    <row r="403" spans="6:7">
      <c r="F403" s="2">
        <v>109350</v>
      </c>
      <c r="G403" s="2">
        <v>109350</v>
      </c>
    </row>
    <row r="404" spans="6:7">
      <c r="F404" s="2">
        <v>109368</v>
      </c>
      <c r="G404" s="2">
        <v>109368</v>
      </c>
    </row>
    <row r="405" spans="6:7">
      <c r="F405" s="2">
        <v>109440</v>
      </c>
      <c r="G405" s="2">
        <v>109440</v>
      </c>
    </row>
    <row r="406" spans="6:7">
      <c r="F406" s="2">
        <v>110480</v>
      </c>
      <c r="G406" s="2">
        <v>110480</v>
      </c>
    </row>
    <row r="407" spans="6:7">
      <c r="F407" s="2">
        <v>111339</v>
      </c>
      <c r="G407" s="2">
        <v>111339</v>
      </c>
    </row>
    <row r="408" spans="6:7">
      <c r="F408" s="2">
        <v>111504</v>
      </c>
      <c r="G408" s="2">
        <v>111504</v>
      </c>
    </row>
    <row r="409" spans="6:7">
      <c r="F409" s="2">
        <v>111618</v>
      </c>
      <c r="G409" s="2">
        <v>111618</v>
      </c>
    </row>
    <row r="410" spans="6:7">
      <c r="F410" s="2">
        <v>111839</v>
      </c>
      <c r="G410" s="2">
        <v>111839</v>
      </c>
    </row>
    <row r="411" spans="6:7">
      <c r="F411" s="2">
        <v>112480</v>
      </c>
      <c r="G411" s="2">
        <v>112480</v>
      </c>
    </row>
    <row r="412" spans="6:7">
      <c r="F412" s="2">
        <v>112860</v>
      </c>
      <c r="G412" s="2">
        <v>112860</v>
      </c>
    </row>
    <row r="413" spans="6:7">
      <c r="F413" s="2">
        <v>113344</v>
      </c>
      <c r="G413" s="2">
        <v>113344</v>
      </c>
    </row>
    <row r="414" spans="6:7">
      <c r="F414" s="2">
        <v>113876</v>
      </c>
      <c r="G414" s="2">
        <v>113876</v>
      </c>
    </row>
    <row r="415" spans="6:7">
      <c r="F415" s="2">
        <v>114432</v>
      </c>
      <c r="G415" s="2">
        <v>114432</v>
      </c>
    </row>
    <row r="416" spans="6:7">
      <c r="F416" s="2">
        <v>114816</v>
      </c>
      <c r="G416" s="2">
        <v>114816</v>
      </c>
    </row>
    <row r="417" spans="6:7">
      <c r="F417" s="2">
        <v>114945</v>
      </c>
      <c r="G417" s="2">
        <v>114945</v>
      </c>
    </row>
    <row r="418" spans="6:7">
      <c r="F418" s="2">
        <v>115182</v>
      </c>
      <c r="G418" s="2">
        <v>115182</v>
      </c>
    </row>
    <row r="419" spans="6:7">
      <c r="F419" s="2">
        <v>115346</v>
      </c>
      <c r="G419" s="2">
        <v>115346</v>
      </c>
    </row>
    <row r="420" spans="6:7">
      <c r="F420" s="2">
        <v>115600</v>
      </c>
      <c r="G420" s="2">
        <v>115600</v>
      </c>
    </row>
    <row r="421" spans="6:7">
      <c r="F421" s="2">
        <v>115928</v>
      </c>
      <c r="G421" s="2">
        <v>115928</v>
      </c>
    </row>
    <row r="422" spans="6:7">
      <c r="F422" s="2">
        <v>115929</v>
      </c>
      <c r="G422" s="2">
        <v>115929</v>
      </c>
    </row>
    <row r="423" spans="6:7">
      <c r="F423" s="2">
        <v>116298</v>
      </c>
      <c r="G423" s="2">
        <v>116298</v>
      </c>
    </row>
    <row r="424" spans="6:7">
      <c r="F424" s="2">
        <v>116389</v>
      </c>
      <c r="G424" s="2">
        <v>116389</v>
      </c>
    </row>
    <row r="425" spans="6:7">
      <c r="F425" s="2">
        <v>116497</v>
      </c>
      <c r="G425" s="2">
        <v>116497</v>
      </c>
    </row>
    <row r="426" spans="6:7">
      <c r="F426" s="2">
        <v>116622</v>
      </c>
      <c r="G426" s="2">
        <v>116622</v>
      </c>
    </row>
    <row r="427" spans="6:7">
      <c r="F427" s="2">
        <v>116720</v>
      </c>
      <c r="G427" s="2">
        <v>116720</v>
      </c>
    </row>
    <row r="428" spans="6:7">
      <c r="F428" s="2">
        <v>117831</v>
      </c>
      <c r="G428" s="2">
        <v>117831</v>
      </c>
    </row>
    <row r="429" spans="6:7">
      <c r="F429" s="2">
        <v>117943</v>
      </c>
      <c r="G429" s="2">
        <v>117943</v>
      </c>
    </row>
    <row r="430" spans="6:7">
      <c r="F430" s="2">
        <v>118027</v>
      </c>
      <c r="G430" s="2">
        <v>118027</v>
      </c>
    </row>
    <row r="431" spans="6:7">
      <c r="F431" s="2">
        <v>118100</v>
      </c>
      <c r="G431" s="2">
        <v>118100</v>
      </c>
    </row>
    <row r="432" spans="6:7">
      <c r="F432" s="2">
        <v>118976</v>
      </c>
      <c r="G432" s="2">
        <v>118976</v>
      </c>
    </row>
    <row r="433" spans="6:7">
      <c r="F433" s="2">
        <v>119319</v>
      </c>
      <c r="G433" s="2">
        <v>119319</v>
      </c>
    </row>
    <row r="434" spans="6:7">
      <c r="F434" s="2">
        <v>119605</v>
      </c>
      <c r="G434" s="2">
        <v>119605</v>
      </c>
    </row>
    <row r="435" spans="6:7">
      <c r="F435" s="2">
        <v>119691</v>
      </c>
      <c r="G435" s="2">
        <v>119691</v>
      </c>
    </row>
    <row r="436" spans="6:7">
      <c r="F436" s="2">
        <v>119799</v>
      </c>
      <c r="G436" s="2">
        <v>119799</v>
      </c>
    </row>
    <row r="437" spans="6:7">
      <c r="F437" s="2">
        <v>120484</v>
      </c>
      <c r="G437" s="2">
        <v>120484</v>
      </c>
    </row>
    <row r="438" spans="6:7">
      <c r="F438" s="2">
        <v>121841</v>
      </c>
      <c r="G438" s="2">
        <v>121841</v>
      </c>
    </row>
    <row r="439" spans="6:7">
      <c r="F439" s="2">
        <v>123872</v>
      </c>
      <c r="G439" s="2">
        <v>123872</v>
      </c>
    </row>
    <row r="440" spans="6:7">
      <c r="F440" s="2">
        <v>126500</v>
      </c>
      <c r="G440" s="2">
        <v>126500</v>
      </c>
    </row>
    <row r="441" spans="6:7">
      <c r="F441" s="2">
        <v>127689</v>
      </c>
      <c r="G441" s="2">
        <v>127689</v>
      </c>
    </row>
    <row r="442" spans="6:7">
      <c r="F442" s="2">
        <v>129024</v>
      </c>
      <c r="G442" s="2">
        <v>129024</v>
      </c>
    </row>
    <row r="443" spans="6:7">
      <c r="F443" s="2">
        <v>132000</v>
      </c>
      <c r="G443" s="2">
        <v>132000</v>
      </c>
    </row>
    <row r="444" spans="6:7">
      <c r="F444" s="2">
        <v>134112</v>
      </c>
      <c r="G444" s="2">
        <v>134112</v>
      </c>
    </row>
    <row r="445" spans="6:7">
      <c r="F445" s="2">
        <v>135360</v>
      </c>
      <c r="G445" s="2">
        <v>135360</v>
      </c>
    </row>
    <row r="446" spans="6:7">
      <c r="F446" s="2">
        <v>136676</v>
      </c>
      <c r="G446" s="2">
        <v>136676</v>
      </c>
    </row>
    <row r="447" spans="6:7">
      <c r="F447" s="2">
        <v>136719</v>
      </c>
      <c r="G447" s="2">
        <v>136719</v>
      </c>
    </row>
    <row r="448" spans="6:7">
      <c r="F448" s="2">
        <v>138303</v>
      </c>
      <c r="G448" s="2">
        <v>138303</v>
      </c>
    </row>
    <row r="449" spans="6:7">
      <c r="F449" s="2">
        <v>138500</v>
      </c>
      <c r="G449" s="2">
        <v>138500</v>
      </c>
    </row>
    <row r="450" spans="6:7">
      <c r="F450" s="2">
        <v>138798</v>
      </c>
      <c r="G450" s="2">
        <v>138798</v>
      </c>
    </row>
    <row r="451" spans="6:7">
      <c r="F451" s="2">
        <v>141867</v>
      </c>
      <c r="G451" s="2">
        <v>141867</v>
      </c>
    </row>
    <row r="452" spans="6:7">
      <c r="F452" s="2">
        <v>144530</v>
      </c>
      <c r="G452" s="2">
        <v>144530</v>
      </c>
    </row>
    <row r="453" spans="6:7">
      <c r="F453" s="2">
        <v>146608</v>
      </c>
      <c r="G453" s="2">
        <v>146608</v>
      </c>
    </row>
    <row r="454" spans="6:7">
      <c r="F454" s="2">
        <v>147000</v>
      </c>
      <c r="G454" s="2">
        <v>147000</v>
      </c>
    </row>
  </sheetData>
  <sortState ref="F1:F454">
    <sortCondition ref="F1"/>
  </sortState>
  <conditionalFormatting sqref="C1:C1048576">
    <cfRule type="duplicateValues" dxfId="2" priority="6"/>
  </conditionalFormatting>
  <conditionalFormatting sqref="B1:B5">
    <cfRule type="cellIs" dxfId="1" priority="5" operator="equal">
      <formula>"رضا"</formula>
    </cfRule>
  </conditionalFormatting>
  <conditionalFormatting sqref="A1:A5">
    <cfRule type="containsText" dxfId="0" priority="4" operator="containsText" text="رضا">
      <formula>NOT(ISERROR(SEARCH("رضا",A1)))</formula>
    </cfRule>
  </conditionalFormatting>
  <conditionalFormatting sqref="F1:F454">
    <cfRule type="colorScale" priority="3">
      <colorScale>
        <cfvo type="min"/>
        <cfvo type="max"/>
        <color rgb="FF63BE7B"/>
        <color rgb="FFFFEF9C"/>
      </colorScale>
    </cfRule>
  </conditionalFormatting>
  <conditionalFormatting sqref="G1:G454">
    <cfRule type="iconSet" priority="1">
      <iconSet iconSet="5Rating">
        <cfvo type="percent" val="0"/>
        <cfvo type="percent" val="20"/>
        <cfvo type="percent" val="40"/>
        <cfvo type="percent" val="60"/>
        <cfvo type="percent" val="80"/>
      </iconSet>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9"/>
  <sheetViews>
    <sheetView topLeftCell="B1" zoomScale="160" zoomScaleNormal="160" workbookViewId="0">
      <selection activeCell="F5" sqref="F5"/>
    </sheetView>
  </sheetViews>
  <sheetFormatPr defaultColWidth="9" defaultRowHeight="22.5"/>
  <cols>
    <col min="1" max="16384" width="9" style="2"/>
  </cols>
  <sheetData>
    <row r="3" spans="2:9">
      <c r="B3" s="7"/>
      <c r="C3" s="7" t="s">
        <v>18</v>
      </c>
      <c r="D3" s="7" t="s">
        <v>19</v>
      </c>
      <c r="E3" s="7" t="s">
        <v>21</v>
      </c>
      <c r="F3" s="7" t="s">
        <v>24</v>
      </c>
      <c r="G3" s="7" t="s">
        <v>27</v>
      </c>
      <c r="H3" s="7" t="s">
        <v>32</v>
      </c>
      <c r="I3" s="7" t="s">
        <v>34</v>
      </c>
    </row>
    <row r="4" spans="2:9">
      <c r="B4" s="7" t="s">
        <v>17</v>
      </c>
      <c r="C4" s="7"/>
      <c r="D4" s="7"/>
      <c r="E4" s="7"/>
      <c r="F4" s="7"/>
      <c r="G4" s="7"/>
      <c r="H4" s="7"/>
      <c r="I4" s="7"/>
    </row>
    <row r="5" spans="2:9">
      <c r="B5" s="7" t="s">
        <v>23</v>
      </c>
      <c r="C5" s="7"/>
      <c r="D5" s="7"/>
      <c r="E5" s="7"/>
      <c r="F5" s="7"/>
      <c r="G5" s="7"/>
      <c r="H5" s="7"/>
      <c r="I5" s="7"/>
    </row>
    <row r="6" spans="2:9">
      <c r="B6" s="7" t="s">
        <v>26</v>
      </c>
      <c r="C6" s="7"/>
      <c r="D6" s="7"/>
      <c r="E6" s="7"/>
      <c r="F6" s="7"/>
      <c r="G6" s="7"/>
      <c r="H6" s="7"/>
      <c r="I6" s="7"/>
    </row>
    <row r="7" spans="2:9">
      <c r="B7" s="7" t="s">
        <v>31</v>
      </c>
      <c r="C7" s="7"/>
      <c r="D7" s="7"/>
      <c r="E7" s="7"/>
      <c r="F7" s="7"/>
      <c r="G7" s="7"/>
      <c r="H7" s="7"/>
      <c r="I7" s="7"/>
    </row>
    <row r="8" spans="2:9">
      <c r="B8" s="7" t="s">
        <v>36</v>
      </c>
      <c r="C8" s="7"/>
      <c r="D8" s="7"/>
      <c r="E8" s="7"/>
      <c r="F8" s="7"/>
      <c r="G8" s="7"/>
      <c r="H8" s="7"/>
      <c r="I8" s="7"/>
    </row>
    <row r="9" spans="2:9">
      <c r="B9" s="7" t="s">
        <v>37</v>
      </c>
      <c r="C9" s="7"/>
      <c r="D9" s="7"/>
      <c r="E9" s="7"/>
      <c r="F9" s="7"/>
      <c r="G9" s="7"/>
      <c r="H9" s="7"/>
      <c r="I9" s="7"/>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160" zoomScaleNormal="160" workbookViewId="0">
      <selection activeCell="F2" sqref="F2"/>
    </sheetView>
  </sheetViews>
  <sheetFormatPr defaultRowHeight="15"/>
  <cols>
    <col min="1" max="1" width="12.140625" bestFit="1" customWidth="1"/>
    <col min="2" max="2" width="6.7109375" bestFit="1" customWidth="1"/>
    <col min="3" max="4" width="10.28515625" bestFit="1" customWidth="1"/>
    <col min="5" max="5" width="10.140625" bestFit="1" customWidth="1"/>
    <col min="6" max="6" width="34.85546875" bestFit="1" customWidth="1"/>
  </cols>
  <sheetData>
    <row r="1" spans="1:10" ht="18">
      <c r="A1" s="8" t="s">
        <v>38</v>
      </c>
      <c r="B1" s="8" t="s">
        <v>39</v>
      </c>
      <c r="C1" s="8" t="s">
        <v>40</v>
      </c>
      <c r="D1" s="8" t="s">
        <v>41</v>
      </c>
      <c r="E1" s="8" t="s">
        <v>42</v>
      </c>
    </row>
    <row r="2" spans="1:10" ht="18">
      <c r="A2" s="8">
        <v>9265778</v>
      </c>
      <c r="B2" s="8" t="s">
        <v>43</v>
      </c>
      <c r="C2" s="9">
        <v>3</v>
      </c>
      <c r="D2" s="9">
        <v>13</v>
      </c>
      <c r="E2" s="10" t="str">
        <f>IF(AND(C2&gt;=8,D2&gt;=12),"Pass","Fail")</f>
        <v>Fail</v>
      </c>
      <c r="F2" t="str">
        <f ca="1">_xlfn.FORMULATEXT(E2)</f>
        <v>=IF(AND(C2&gt;=8,D2&gt;=12),"Pass","Fail")</v>
      </c>
      <c r="H2" s="96" t="s">
        <v>44</v>
      </c>
      <c r="I2" s="96"/>
      <c r="J2" s="96"/>
    </row>
    <row r="3" spans="1:10" ht="18">
      <c r="A3" s="8">
        <v>9270038</v>
      </c>
      <c r="B3" s="8" t="s">
        <v>45</v>
      </c>
      <c r="C3" s="9">
        <v>16</v>
      </c>
      <c r="D3" s="9">
        <v>16</v>
      </c>
      <c r="E3" s="10" t="str">
        <f t="shared" ref="E3:E18" si="0">IF(AND(C3&gt;=8,D3&gt;=12),"Pass","Fail")</f>
        <v>Pass</v>
      </c>
      <c r="F3" t="str">
        <f t="shared" ref="F3:F18" ca="1" si="1">_xlfn.FORMULATEXT(E3)</f>
        <v>=IF(AND(C3&gt;=8,D3&gt;=12),"Pass","Fail")</v>
      </c>
      <c r="H3" s="10" t="s">
        <v>46</v>
      </c>
      <c r="I3" s="10" t="s">
        <v>47</v>
      </c>
      <c r="J3" s="10" t="s">
        <v>48</v>
      </c>
    </row>
    <row r="4" spans="1:10" ht="18">
      <c r="A4" s="8">
        <v>9162627</v>
      </c>
      <c r="B4" s="8" t="s">
        <v>49</v>
      </c>
      <c r="C4" s="9">
        <v>20</v>
      </c>
      <c r="D4" s="9">
        <v>11</v>
      </c>
      <c r="E4" s="10" t="str">
        <f t="shared" si="0"/>
        <v>Fail</v>
      </c>
      <c r="F4" t="str">
        <f t="shared" ca="1" si="1"/>
        <v>=IF(AND(C4&gt;=8,D4&gt;=12),"Pass","Fail")</v>
      </c>
      <c r="H4" s="10" t="s">
        <v>50</v>
      </c>
      <c r="I4" s="10" t="s">
        <v>51</v>
      </c>
      <c r="J4" s="10" t="s">
        <v>51</v>
      </c>
    </row>
    <row r="5" spans="1:10" ht="18">
      <c r="A5" s="8">
        <v>9229275</v>
      </c>
      <c r="B5" s="8" t="s">
        <v>52</v>
      </c>
      <c r="C5" s="9">
        <v>13</v>
      </c>
      <c r="D5" s="9">
        <v>15</v>
      </c>
      <c r="E5" s="10" t="str">
        <f t="shared" si="0"/>
        <v>Pass</v>
      </c>
      <c r="F5" t="str">
        <f t="shared" ca="1" si="1"/>
        <v>=IF(AND(C5&gt;=8,D5&gt;=12),"Pass","Fail")</v>
      </c>
      <c r="H5" s="10" t="s">
        <v>50</v>
      </c>
      <c r="I5" s="10" t="s">
        <v>50</v>
      </c>
      <c r="J5" s="10" t="s">
        <v>50</v>
      </c>
    </row>
    <row r="6" spans="1:10" ht="18">
      <c r="A6" s="8">
        <v>9139918</v>
      </c>
      <c r="B6" s="8" t="s">
        <v>53</v>
      </c>
      <c r="C6" s="9">
        <v>17</v>
      </c>
      <c r="D6" s="9">
        <v>11</v>
      </c>
      <c r="E6" s="10" t="str">
        <f t="shared" si="0"/>
        <v>Fail</v>
      </c>
      <c r="F6" t="str">
        <f t="shared" ca="1" si="1"/>
        <v>=IF(AND(C6&gt;=8,D6&gt;=12),"Pass","Fail")</v>
      </c>
      <c r="H6" s="10" t="s">
        <v>51</v>
      </c>
      <c r="I6" s="10" t="s">
        <v>51</v>
      </c>
      <c r="J6" s="10" t="s">
        <v>51</v>
      </c>
    </row>
    <row r="7" spans="1:10" ht="18">
      <c r="A7" s="8">
        <v>9251663</v>
      </c>
      <c r="B7" s="8" t="s">
        <v>49</v>
      </c>
      <c r="C7" s="9">
        <v>20</v>
      </c>
      <c r="D7" s="9">
        <v>17</v>
      </c>
      <c r="E7" s="10" t="str">
        <f t="shared" si="0"/>
        <v>Pass</v>
      </c>
      <c r="F7" t="str">
        <f t="shared" ca="1" si="1"/>
        <v>=IF(AND(C7&gt;=8,D7&gt;=12),"Pass","Fail")</v>
      </c>
      <c r="H7" s="10" t="s">
        <v>51</v>
      </c>
      <c r="I7" s="10" t="s">
        <v>50</v>
      </c>
      <c r="J7" s="10" t="s">
        <v>51</v>
      </c>
    </row>
    <row r="8" spans="1:10" ht="18">
      <c r="A8" s="8">
        <v>8837478</v>
      </c>
      <c r="B8" s="8" t="s">
        <v>43</v>
      </c>
      <c r="C8" s="9">
        <v>15</v>
      </c>
      <c r="D8" s="9">
        <v>16</v>
      </c>
      <c r="E8" s="10" t="str">
        <f t="shared" si="0"/>
        <v>Pass</v>
      </c>
      <c r="F8" t="str">
        <f t="shared" ca="1" si="1"/>
        <v>=IF(AND(C8&gt;=8,D8&gt;=12),"Pass","Fail")</v>
      </c>
    </row>
    <row r="9" spans="1:10" ht="18">
      <c r="A9" s="8">
        <v>8973628</v>
      </c>
      <c r="B9" s="8" t="s">
        <v>43</v>
      </c>
      <c r="C9" s="9">
        <v>18</v>
      </c>
      <c r="D9" s="9">
        <v>19</v>
      </c>
      <c r="E9" s="10" t="str">
        <f t="shared" si="0"/>
        <v>Pass</v>
      </c>
      <c r="F9" t="str">
        <f t="shared" ca="1" si="1"/>
        <v>=IF(AND(C9&gt;=8,D9&gt;=12),"Pass","Fail")</v>
      </c>
      <c r="H9" s="96" t="s">
        <v>54</v>
      </c>
      <c r="I9" s="96"/>
      <c r="J9" s="96"/>
    </row>
    <row r="10" spans="1:10" ht="18">
      <c r="A10" s="8">
        <v>9185319</v>
      </c>
      <c r="B10" s="8" t="s">
        <v>49</v>
      </c>
      <c r="C10" s="9">
        <v>13</v>
      </c>
      <c r="D10" s="9">
        <v>19</v>
      </c>
      <c r="E10" s="10" t="str">
        <f t="shared" si="0"/>
        <v>Pass</v>
      </c>
      <c r="F10" t="str">
        <f t="shared" ca="1" si="1"/>
        <v>=IF(AND(C10&gt;=8,D10&gt;=12),"Pass","Fail")</v>
      </c>
      <c r="H10" s="10" t="s">
        <v>46</v>
      </c>
      <c r="I10" s="10" t="s">
        <v>47</v>
      </c>
      <c r="J10" s="10" t="s">
        <v>48</v>
      </c>
    </row>
    <row r="11" spans="1:10" ht="18">
      <c r="A11" s="8">
        <v>9245757</v>
      </c>
      <c r="B11" s="8" t="s">
        <v>45</v>
      </c>
      <c r="C11" s="9">
        <v>16</v>
      </c>
      <c r="D11" s="9">
        <v>14</v>
      </c>
      <c r="E11" s="10" t="str">
        <f t="shared" si="0"/>
        <v>Pass</v>
      </c>
      <c r="F11" t="str">
        <f t="shared" ca="1" si="1"/>
        <v>=IF(AND(C11&gt;=8,D11&gt;=12),"Pass","Fail")</v>
      </c>
      <c r="H11" s="10" t="s">
        <v>50</v>
      </c>
      <c r="I11" s="10" t="s">
        <v>51</v>
      </c>
      <c r="J11" s="10" t="s">
        <v>50</v>
      </c>
    </row>
    <row r="12" spans="1:10" ht="18">
      <c r="A12" s="8">
        <v>9100400</v>
      </c>
      <c r="B12" s="8" t="s">
        <v>45</v>
      </c>
      <c r="C12" s="9">
        <v>9</v>
      </c>
      <c r="D12" s="9">
        <v>17</v>
      </c>
      <c r="E12" s="10" t="str">
        <f t="shared" si="0"/>
        <v>Pass</v>
      </c>
      <c r="F12" t="str">
        <f t="shared" ca="1" si="1"/>
        <v>=IF(AND(C12&gt;=8,D12&gt;=12),"Pass","Fail")</v>
      </c>
      <c r="H12" s="10" t="s">
        <v>50</v>
      </c>
      <c r="I12" s="10" t="s">
        <v>50</v>
      </c>
      <c r="J12" s="10" t="s">
        <v>50</v>
      </c>
    </row>
    <row r="13" spans="1:10" ht="18">
      <c r="A13" s="8">
        <v>9119913</v>
      </c>
      <c r="B13" s="8" t="s">
        <v>45</v>
      </c>
      <c r="C13" s="9">
        <v>20</v>
      </c>
      <c r="D13" s="9">
        <v>14</v>
      </c>
      <c r="E13" s="10" t="str">
        <f t="shared" si="0"/>
        <v>Pass</v>
      </c>
      <c r="F13" t="str">
        <f t="shared" ca="1" si="1"/>
        <v>=IF(AND(C13&gt;=8,D13&gt;=12),"Pass","Fail")</v>
      </c>
      <c r="H13" s="10" t="s">
        <v>51</v>
      </c>
      <c r="I13" s="10" t="s">
        <v>51</v>
      </c>
      <c r="J13" s="10" t="s">
        <v>51</v>
      </c>
    </row>
    <row r="14" spans="1:10" ht="18">
      <c r="A14" s="8">
        <v>9143220</v>
      </c>
      <c r="B14" s="8" t="s">
        <v>45</v>
      </c>
      <c r="C14" s="9">
        <v>3</v>
      </c>
      <c r="D14" s="9">
        <v>12</v>
      </c>
      <c r="E14" s="10" t="str">
        <f t="shared" si="0"/>
        <v>Fail</v>
      </c>
      <c r="F14" t="str">
        <f t="shared" ca="1" si="1"/>
        <v>=IF(AND(C14&gt;=8,D14&gt;=12),"Pass","Fail")</v>
      </c>
      <c r="H14" s="10" t="s">
        <v>51</v>
      </c>
      <c r="I14" s="10" t="s">
        <v>50</v>
      </c>
      <c r="J14" s="10" t="s">
        <v>50</v>
      </c>
    </row>
    <row r="15" spans="1:10" ht="18">
      <c r="A15" s="8">
        <v>8957529</v>
      </c>
      <c r="B15" s="8" t="s">
        <v>45</v>
      </c>
      <c r="C15" s="9">
        <v>15</v>
      </c>
      <c r="D15" s="9">
        <v>12</v>
      </c>
      <c r="E15" s="10" t="str">
        <f t="shared" si="0"/>
        <v>Pass</v>
      </c>
      <c r="F15" t="str">
        <f t="shared" ca="1" si="1"/>
        <v>=IF(AND(C15&gt;=8,D15&gt;=12),"Pass","Fail")</v>
      </c>
    </row>
    <row r="16" spans="1:10" ht="18">
      <c r="A16" s="8">
        <v>8927862</v>
      </c>
      <c r="B16" s="8" t="s">
        <v>45</v>
      </c>
      <c r="C16" s="9">
        <v>10</v>
      </c>
      <c r="D16" s="9">
        <v>19</v>
      </c>
      <c r="E16" s="10" t="str">
        <f t="shared" si="0"/>
        <v>Pass</v>
      </c>
      <c r="F16" t="str">
        <f t="shared" ca="1" si="1"/>
        <v>=IF(AND(C16&gt;=8,D16&gt;=12),"Pass","Fail")</v>
      </c>
    </row>
    <row r="17" spans="1:6" ht="18">
      <c r="A17" s="8">
        <v>9131457</v>
      </c>
      <c r="B17" s="8" t="s">
        <v>52</v>
      </c>
      <c r="C17" s="9">
        <v>17</v>
      </c>
      <c r="D17" s="9">
        <v>16</v>
      </c>
      <c r="E17" s="10" t="str">
        <f t="shared" si="0"/>
        <v>Pass</v>
      </c>
      <c r="F17" t="str">
        <f t="shared" ca="1" si="1"/>
        <v>=IF(AND(C17&gt;=8,D17&gt;=12),"Pass","Fail")</v>
      </c>
    </row>
    <row r="18" spans="1:6" ht="18">
      <c r="A18" s="8">
        <v>9172412</v>
      </c>
      <c r="B18" s="8" t="s">
        <v>52</v>
      </c>
      <c r="C18" s="9">
        <v>18</v>
      </c>
      <c r="D18" s="9">
        <v>20</v>
      </c>
      <c r="E18" s="10" t="str">
        <f t="shared" si="0"/>
        <v>Pass</v>
      </c>
      <c r="F18" t="str">
        <f t="shared" ca="1" si="1"/>
        <v>=IF(AND(C18&gt;=8,D18&gt;=12),"Pass","Fail")</v>
      </c>
    </row>
  </sheetData>
  <mergeCells count="2">
    <mergeCell ref="H2:J2"/>
    <mergeCell ref="H9:J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160" zoomScaleNormal="160" workbookViewId="0">
      <selection activeCell="H4" sqref="H4"/>
    </sheetView>
  </sheetViews>
  <sheetFormatPr defaultRowHeight="15"/>
  <cols>
    <col min="1" max="1" width="10.5703125" bestFit="1" customWidth="1"/>
    <col min="5" max="5" width="15.42578125" customWidth="1"/>
  </cols>
  <sheetData>
    <row r="1" spans="1:6" ht="54">
      <c r="A1" s="8" t="s">
        <v>38</v>
      </c>
      <c r="B1" s="8" t="s">
        <v>39</v>
      </c>
      <c r="C1" s="8" t="s">
        <v>40</v>
      </c>
      <c r="D1" s="8" t="s">
        <v>41</v>
      </c>
      <c r="E1" s="20" t="s">
        <v>66</v>
      </c>
    </row>
    <row r="2" spans="1:6" ht="18">
      <c r="A2" s="8">
        <v>9265778</v>
      </c>
      <c r="B2" s="8" t="s">
        <v>43</v>
      </c>
      <c r="C2" s="9">
        <v>3</v>
      </c>
      <c r="D2" s="9">
        <v>8</v>
      </c>
      <c r="E2" t="str">
        <f>IF(D2&gt;10,"قبول","مردود")</f>
        <v>مردود</v>
      </c>
      <c r="F2" t="str">
        <f>IF(AND(C2&gt;10,D2&gt;10),"قبول","مردود")</f>
        <v>مردود</v>
      </c>
    </row>
    <row r="3" spans="1:6" ht="18">
      <c r="A3" s="8">
        <v>9270038</v>
      </c>
      <c r="B3" s="8" t="s">
        <v>45</v>
      </c>
      <c r="C3" s="9">
        <v>16</v>
      </c>
      <c r="D3" s="9">
        <v>16</v>
      </c>
      <c r="E3" t="str">
        <f t="shared" ref="E3:E18" si="0">IF(D3&gt;10,"قبول","مردود")</f>
        <v>قبول</v>
      </c>
      <c r="F3" t="str">
        <f t="shared" ref="F3:F18" si="1">IF(AND(C3&gt;10,D3&gt;10),"قبول","مردود")</f>
        <v>قبول</v>
      </c>
    </row>
    <row r="4" spans="1:6" ht="18">
      <c r="A4" s="8">
        <v>9162627</v>
      </c>
      <c r="B4" s="8" t="s">
        <v>49</v>
      </c>
      <c r="C4" s="9">
        <v>20</v>
      </c>
      <c r="D4" s="9">
        <v>11</v>
      </c>
      <c r="E4" t="str">
        <f t="shared" si="0"/>
        <v>قبول</v>
      </c>
      <c r="F4" t="str">
        <f t="shared" si="1"/>
        <v>قبول</v>
      </c>
    </row>
    <row r="5" spans="1:6" ht="18">
      <c r="A5" s="8">
        <v>9229275</v>
      </c>
      <c r="B5" s="8" t="s">
        <v>52</v>
      </c>
      <c r="C5" s="9">
        <v>13</v>
      </c>
      <c r="D5" s="9">
        <v>15</v>
      </c>
      <c r="E5" t="str">
        <f t="shared" si="0"/>
        <v>قبول</v>
      </c>
      <c r="F5" t="str">
        <f t="shared" si="1"/>
        <v>قبول</v>
      </c>
    </row>
    <row r="6" spans="1:6" ht="18">
      <c r="A6" s="8">
        <v>9139918</v>
      </c>
      <c r="B6" s="8" t="s">
        <v>53</v>
      </c>
      <c r="C6" s="9">
        <v>17</v>
      </c>
      <c r="D6" s="9">
        <v>11</v>
      </c>
      <c r="E6" t="str">
        <f t="shared" si="0"/>
        <v>قبول</v>
      </c>
      <c r="F6" t="str">
        <f t="shared" si="1"/>
        <v>قبول</v>
      </c>
    </row>
    <row r="7" spans="1:6" ht="18">
      <c r="A7" s="8">
        <v>9251663</v>
      </c>
      <c r="B7" s="8" t="s">
        <v>49</v>
      </c>
      <c r="C7" s="9">
        <v>20</v>
      </c>
      <c r="D7" s="9">
        <v>17</v>
      </c>
      <c r="E7" t="str">
        <f t="shared" si="0"/>
        <v>قبول</v>
      </c>
      <c r="F7" t="str">
        <f t="shared" si="1"/>
        <v>قبول</v>
      </c>
    </row>
    <row r="8" spans="1:6" ht="18">
      <c r="A8" s="8">
        <v>8837478</v>
      </c>
      <c r="B8" s="8" t="s">
        <v>43</v>
      </c>
      <c r="C8" s="9">
        <v>15</v>
      </c>
      <c r="D8" s="9">
        <v>16</v>
      </c>
      <c r="E8" t="str">
        <f t="shared" si="0"/>
        <v>قبول</v>
      </c>
      <c r="F8" t="str">
        <f t="shared" si="1"/>
        <v>قبول</v>
      </c>
    </row>
    <row r="9" spans="1:6" ht="18">
      <c r="A9" s="8">
        <v>8973628</v>
      </c>
      <c r="B9" s="8" t="s">
        <v>43</v>
      </c>
      <c r="C9" s="9">
        <v>18</v>
      </c>
      <c r="D9" s="9">
        <v>19</v>
      </c>
      <c r="E9" t="str">
        <f t="shared" si="0"/>
        <v>قبول</v>
      </c>
      <c r="F9" t="str">
        <f t="shared" si="1"/>
        <v>قبول</v>
      </c>
    </row>
    <row r="10" spans="1:6" ht="18">
      <c r="A10" s="8">
        <v>9185319</v>
      </c>
      <c r="B10" s="8" t="s">
        <v>49</v>
      </c>
      <c r="C10" s="9">
        <v>13</v>
      </c>
      <c r="D10" s="9">
        <v>19</v>
      </c>
      <c r="E10" t="str">
        <f t="shared" si="0"/>
        <v>قبول</v>
      </c>
      <c r="F10" t="str">
        <f t="shared" si="1"/>
        <v>قبول</v>
      </c>
    </row>
    <row r="11" spans="1:6" ht="18">
      <c r="A11" s="8">
        <v>9245757</v>
      </c>
      <c r="B11" s="8" t="s">
        <v>45</v>
      </c>
      <c r="C11" s="9">
        <v>16</v>
      </c>
      <c r="D11" s="9">
        <v>14</v>
      </c>
      <c r="E11" t="str">
        <f t="shared" si="0"/>
        <v>قبول</v>
      </c>
      <c r="F11" t="str">
        <f t="shared" si="1"/>
        <v>قبول</v>
      </c>
    </row>
    <row r="12" spans="1:6" ht="18">
      <c r="A12" s="8">
        <v>9100400</v>
      </c>
      <c r="B12" s="8" t="s">
        <v>45</v>
      </c>
      <c r="C12" s="9">
        <v>9</v>
      </c>
      <c r="D12" s="9">
        <v>17</v>
      </c>
      <c r="E12" t="str">
        <f t="shared" si="0"/>
        <v>قبول</v>
      </c>
      <c r="F12" t="str">
        <f t="shared" si="1"/>
        <v>مردود</v>
      </c>
    </row>
    <row r="13" spans="1:6" ht="18">
      <c r="A13" s="8">
        <v>9119913</v>
      </c>
      <c r="B13" s="8" t="s">
        <v>45</v>
      </c>
      <c r="C13" s="9">
        <v>20</v>
      </c>
      <c r="D13" s="9">
        <v>14</v>
      </c>
      <c r="E13" t="str">
        <f t="shared" si="0"/>
        <v>قبول</v>
      </c>
      <c r="F13" t="str">
        <f t="shared" si="1"/>
        <v>قبول</v>
      </c>
    </row>
    <row r="14" spans="1:6" ht="18">
      <c r="A14" s="8">
        <v>9143220</v>
      </c>
      <c r="B14" s="8" t="s">
        <v>45</v>
      </c>
      <c r="C14" s="9">
        <v>3</v>
      </c>
      <c r="D14" s="9">
        <v>12</v>
      </c>
      <c r="E14" t="str">
        <f t="shared" si="0"/>
        <v>قبول</v>
      </c>
      <c r="F14" t="str">
        <f t="shared" si="1"/>
        <v>مردود</v>
      </c>
    </row>
    <row r="15" spans="1:6" ht="18">
      <c r="A15" s="8">
        <v>8957529</v>
      </c>
      <c r="B15" s="8" t="s">
        <v>45</v>
      </c>
      <c r="C15" s="9">
        <v>15</v>
      </c>
      <c r="D15" s="9">
        <v>12</v>
      </c>
      <c r="E15" t="str">
        <f t="shared" si="0"/>
        <v>قبول</v>
      </c>
      <c r="F15" t="str">
        <f t="shared" si="1"/>
        <v>قبول</v>
      </c>
    </row>
    <row r="16" spans="1:6" ht="18">
      <c r="A16" s="8">
        <v>8927862</v>
      </c>
      <c r="B16" s="8" t="s">
        <v>45</v>
      </c>
      <c r="C16" s="9">
        <v>10</v>
      </c>
      <c r="D16" s="9">
        <v>19</v>
      </c>
      <c r="E16" t="str">
        <f t="shared" si="0"/>
        <v>قبول</v>
      </c>
      <c r="F16" t="str">
        <f t="shared" si="1"/>
        <v>مردود</v>
      </c>
    </row>
    <row r="17" spans="1:6" ht="18">
      <c r="A17" s="8">
        <v>9131457</v>
      </c>
      <c r="B17" s="8" t="s">
        <v>52</v>
      </c>
      <c r="C17" s="9">
        <v>17</v>
      </c>
      <c r="D17" s="9">
        <v>16</v>
      </c>
      <c r="E17" t="str">
        <f t="shared" si="0"/>
        <v>قبول</v>
      </c>
      <c r="F17" t="str">
        <f t="shared" si="1"/>
        <v>قبول</v>
      </c>
    </row>
    <row r="18" spans="1:6" ht="18">
      <c r="A18" s="8">
        <v>9172412</v>
      </c>
      <c r="B18" s="8" t="s">
        <v>52</v>
      </c>
      <c r="C18" s="9">
        <v>18</v>
      </c>
      <c r="D18" s="9">
        <v>20</v>
      </c>
      <c r="E18" t="str">
        <f t="shared" si="0"/>
        <v>قبول</v>
      </c>
      <c r="F18" t="str">
        <f t="shared" si="1"/>
        <v>قبول</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160" zoomScaleNormal="160" workbookViewId="0">
      <selection activeCell="F2" sqref="F2"/>
    </sheetView>
  </sheetViews>
  <sheetFormatPr defaultRowHeight="15"/>
  <cols>
    <col min="1" max="1" width="12.140625" bestFit="1" customWidth="1"/>
    <col min="2" max="2" width="6.7109375" bestFit="1" customWidth="1"/>
    <col min="3" max="4" width="10.28515625" bestFit="1" customWidth="1"/>
    <col min="5" max="5" width="10.140625" bestFit="1" customWidth="1"/>
    <col min="6" max="6" width="34.85546875" bestFit="1" customWidth="1"/>
  </cols>
  <sheetData>
    <row r="1" spans="1:10" ht="18">
      <c r="A1" s="8" t="s">
        <v>38</v>
      </c>
      <c r="B1" s="8" t="s">
        <v>39</v>
      </c>
      <c r="C1" s="8" t="s">
        <v>40</v>
      </c>
      <c r="D1" s="8" t="s">
        <v>41</v>
      </c>
      <c r="E1" s="8" t="s">
        <v>42</v>
      </c>
    </row>
    <row r="2" spans="1:10" ht="18">
      <c r="A2" s="8">
        <v>9265778</v>
      </c>
      <c r="B2" s="8" t="s">
        <v>43</v>
      </c>
      <c r="C2" s="9">
        <v>3</v>
      </c>
      <c r="D2" s="9">
        <v>13</v>
      </c>
      <c r="E2" s="10" t="str">
        <f>IF(AND(C2&gt;=8,D2&gt;=12),"Pass","Fail")</f>
        <v>Fail</v>
      </c>
      <c r="F2" t="str">
        <f ca="1">_xlfn.FORMULATEXT(E2)</f>
        <v>=IF(AND(C2&gt;=8,D2&gt;=12),"Pass","Fail")</v>
      </c>
      <c r="H2" s="96" t="s">
        <v>44</v>
      </c>
      <c r="I2" s="96"/>
      <c r="J2" s="96"/>
    </row>
    <row r="3" spans="1:10" ht="18">
      <c r="A3" s="8">
        <v>9270038</v>
      </c>
      <c r="B3" s="8" t="s">
        <v>45</v>
      </c>
      <c r="C3" s="9">
        <v>16</v>
      </c>
      <c r="D3" s="9">
        <v>16</v>
      </c>
      <c r="E3" s="10" t="str">
        <f t="shared" ref="E3:E18" si="0">IF(AND(C3&gt;=8,D3&gt;=12),"Pass","Fail")</f>
        <v>Pass</v>
      </c>
      <c r="F3" t="str">
        <f t="shared" ref="F3:F18" ca="1" si="1">_xlfn.FORMULATEXT(E3)</f>
        <v>=IF(AND(C3&gt;=8,D3&gt;=12),"Pass","Fail")</v>
      </c>
      <c r="H3" s="10" t="s">
        <v>46</v>
      </c>
      <c r="I3" s="10" t="s">
        <v>47</v>
      </c>
      <c r="J3" s="10" t="s">
        <v>48</v>
      </c>
    </row>
    <row r="4" spans="1:10" ht="18">
      <c r="A4" s="8">
        <v>9162627</v>
      </c>
      <c r="B4" s="8" t="s">
        <v>49</v>
      </c>
      <c r="C4" s="9">
        <v>20</v>
      </c>
      <c r="D4" s="9">
        <v>11</v>
      </c>
      <c r="E4" s="10" t="str">
        <f t="shared" si="0"/>
        <v>Fail</v>
      </c>
      <c r="F4" t="str">
        <f t="shared" ca="1" si="1"/>
        <v>=IF(AND(C4&gt;=8,D4&gt;=12),"Pass","Fail")</v>
      </c>
      <c r="H4" s="10" t="s">
        <v>50</v>
      </c>
      <c r="I4" s="10" t="s">
        <v>51</v>
      </c>
      <c r="J4" s="10" t="s">
        <v>51</v>
      </c>
    </row>
    <row r="5" spans="1:10" ht="18">
      <c r="A5" s="8">
        <v>9229275</v>
      </c>
      <c r="B5" s="8" t="s">
        <v>52</v>
      </c>
      <c r="C5" s="9">
        <v>13</v>
      </c>
      <c r="D5" s="9">
        <v>15</v>
      </c>
      <c r="E5" s="10" t="str">
        <f t="shared" si="0"/>
        <v>Pass</v>
      </c>
      <c r="F5" t="str">
        <f t="shared" ca="1" si="1"/>
        <v>=IF(AND(C5&gt;=8,D5&gt;=12),"Pass","Fail")</v>
      </c>
      <c r="H5" s="10" t="s">
        <v>50</v>
      </c>
      <c r="I5" s="10" t="s">
        <v>50</v>
      </c>
      <c r="J5" s="10" t="s">
        <v>50</v>
      </c>
    </row>
    <row r="6" spans="1:10" ht="18">
      <c r="A6" s="8">
        <v>9139918</v>
      </c>
      <c r="B6" s="8" t="s">
        <v>53</v>
      </c>
      <c r="C6" s="9">
        <v>17</v>
      </c>
      <c r="D6" s="9">
        <v>11</v>
      </c>
      <c r="E6" s="10" t="str">
        <f t="shared" si="0"/>
        <v>Fail</v>
      </c>
      <c r="F6" t="str">
        <f t="shared" ca="1" si="1"/>
        <v>=IF(AND(C6&gt;=8,D6&gt;=12),"Pass","Fail")</v>
      </c>
      <c r="H6" s="10" t="s">
        <v>51</v>
      </c>
      <c r="I6" s="10" t="s">
        <v>51</v>
      </c>
      <c r="J6" s="10" t="s">
        <v>51</v>
      </c>
    </row>
    <row r="7" spans="1:10" ht="18">
      <c r="A7" s="8">
        <v>9251663</v>
      </c>
      <c r="B7" s="8" t="s">
        <v>49</v>
      </c>
      <c r="C7" s="9">
        <v>20</v>
      </c>
      <c r="D7" s="9">
        <v>17</v>
      </c>
      <c r="E7" s="10" t="str">
        <f t="shared" si="0"/>
        <v>Pass</v>
      </c>
      <c r="F7" t="str">
        <f t="shared" ca="1" si="1"/>
        <v>=IF(AND(C7&gt;=8,D7&gt;=12),"Pass","Fail")</v>
      </c>
      <c r="H7" s="10" t="s">
        <v>51</v>
      </c>
      <c r="I7" s="10" t="s">
        <v>50</v>
      </c>
      <c r="J7" s="10" t="s">
        <v>51</v>
      </c>
    </row>
    <row r="8" spans="1:10" ht="18">
      <c r="A8" s="8">
        <v>8837478</v>
      </c>
      <c r="B8" s="8" t="s">
        <v>43</v>
      </c>
      <c r="C8" s="9">
        <v>15</v>
      </c>
      <c r="D8" s="9">
        <v>16</v>
      </c>
      <c r="E8" s="10" t="str">
        <f t="shared" si="0"/>
        <v>Pass</v>
      </c>
      <c r="F8" t="str">
        <f t="shared" ca="1" si="1"/>
        <v>=IF(AND(C8&gt;=8,D8&gt;=12),"Pass","Fail")</v>
      </c>
    </row>
    <row r="9" spans="1:10" ht="18">
      <c r="A9" s="8">
        <v>8973628</v>
      </c>
      <c r="B9" s="8" t="s">
        <v>43</v>
      </c>
      <c r="C9" s="9">
        <v>18</v>
      </c>
      <c r="D9" s="9">
        <v>19</v>
      </c>
      <c r="E9" s="10" t="str">
        <f t="shared" si="0"/>
        <v>Pass</v>
      </c>
      <c r="F9" t="str">
        <f t="shared" ca="1" si="1"/>
        <v>=IF(AND(C9&gt;=8,D9&gt;=12),"Pass","Fail")</v>
      </c>
      <c r="H9" s="96" t="s">
        <v>54</v>
      </c>
      <c r="I9" s="96"/>
      <c r="J9" s="96"/>
    </row>
    <row r="10" spans="1:10" ht="18">
      <c r="A10" s="8">
        <v>9185319</v>
      </c>
      <c r="B10" s="8" t="s">
        <v>49</v>
      </c>
      <c r="C10" s="9">
        <v>13</v>
      </c>
      <c r="D10" s="9">
        <v>19</v>
      </c>
      <c r="E10" s="10" t="str">
        <f t="shared" si="0"/>
        <v>Pass</v>
      </c>
      <c r="F10" t="str">
        <f t="shared" ca="1" si="1"/>
        <v>=IF(AND(C10&gt;=8,D10&gt;=12),"Pass","Fail")</v>
      </c>
      <c r="H10" s="10" t="s">
        <v>46</v>
      </c>
      <c r="I10" s="10" t="s">
        <v>47</v>
      </c>
      <c r="J10" s="10" t="s">
        <v>48</v>
      </c>
    </row>
    <row r="11" spans="1:10" ht="18">
      <c r="A11" s="8">
        <v>9245757</v>
      </c>
      <c r="B11" s="8" t="s">
        <v>45</v>
      </c>
      <c r="C11" s="9">
        <v>16</v>
      </c>
      <c r="D11" s="9">
        <v>14</v>
      </c>
      <c r="E11" s="10" t="str">
        <f t="shared" si="0"/>
        <v>Pass</v>
      </c>
      <c r="F11" t="str">
        <f t="shared" ca="1" si="1"/>
        <v>=IF(AND(C11&gt;=8,D11&gt;=12),"Pass","Fail")</v>
      </c>
      <c r="H11" s="10" t="s">
        <v>50</v>
      </c>
      <c r="I11" s="10" t="s">
        <v>51</v>
      </c>
      <c r="J11" s="10" t="s">
        <v>50</v>
      </c>
    </row>
    <row r="12" spans="1:10" ht="18">
      <c r="A12" s="8">
        <v>9100400</v>
      </c>
      <c r="B12" s="8" t="s">
        <v>45</v>
      </c>
      <c r="C12" s="9">
        <v>9</v>
      </c>
      <c r="D12" s="9">
        <v>17</v>
      </c>
      <c r="E12" s="10" t="str">
        <f t="shared" si="0"/>
        <v>Pass</v>
      </c>
      <c r="F12" t="str">
        <f t="shared" ca="1" si="1"/>
        <v>=IF(AND(C12&gt;=8,D12&gt;=12),"Pass","Fail")</v>
      </c>
      <c r="H12" s="10" t="s">
        <v>50</v>
      </c>
      <c r="I12" s="10" t="s">
        <v>50</v>
      </c>
      <c r="J12" s="10" t="s">
        <v>50</v>
      </c>
    </row>
    <row r="13" spans="1:10" ht="18">
      <c r="A13" s="8">
        <v>9119913</v>
      </c>
      <c r="B13" s="8" t="s">
        <v>45</v>
      </c>
      <c r="C13" s="9">
        <v>20</v>
      </c>
      <c r="D13" s="9">
        <v>14</v>
      </c>
      <c r="E13" s="10" t="str">
        <f t="shared" si="0"/>
        <v>Pass</v>
      </c>
      <c r="F13" t="str">
        <f t="shared" ca="1" si="1"/>
        <v>=IF(AND(C13&gt;=8,D13&gt;=12),"Pass","Fail")</v>
      </c>
      <c r="H13" s="10" t="s">
        <v>51</v>
      </c>
      <c r="I13" s="10" t="s">
        <v>51</v>
      </c>
      <c r="J13" s="10" t="s">
        <v>51</v>
      </c>
    </row>
    <row r="14" spans="1:10" ht="18">
      <c r="A14" s="8">
        <v>9143220</v>
      </c>
      <c r="B14" s="8" t="s">
        <v>45</v>
      </c>
      <c r="C14" s="9">
        <v>3</v>
      </c>
      <c r="D14" s="9">
        <v>12</v>
      </c>
      <c r="E14" s="10" t="str">
        <f t="shared" si="0"/>
        <v>Fail</v>
      </c>
      <c r="F14" t="str">
        <f t="shared" ca="1" si="1"/>
        <v>=IF(AND(C14&gt;=8,D14&gt;=12),"Pass","Fail")</v>
      </c>
      <c r="H14" s="10" t="s">
        <v>51</v>
      </c>
      <c r="I14" s="10" t="s">
        <v>50</v>
      </c>
      <c r="J14" s="10" t="s">
        <v>50</v>
      </c>
    </row>
    <row r="15" spans="1:10" ht="18">
      <c r="A15" s="8">
        <v>8957529</v>
      </c>
      <c r="B15" s="8" t="s">
        <v>45</v>
      </c>
      <c r="C15" s="9">
        <v>15</v>
      </c>
      <c r="D15" s="9">
        <v>12</v>
      </c>
      <c r="E15" s="10" t="str">
        <f t="shared" si="0"/>
        <v>Pass</v>
      </c>
      <c r="F15" t="str">
        <f t="shared" ca="1" si="1"/>
        <v>=IF(AND(C15&gt;=8,D15&gt;=12),"Pass","Fail")</v>
      </c>
    </row>
    <row r="16" spans="1:10" ht="18">
      <c r="A16" s="8">
        <v>8927862</v>
      </c>
      <c r="B16" s="8" t="s">
        <v>45</v>
      </c>
      <c r="C16" s="9">
        <v>10</v>
      </c>
      <c r="D16" s="9">
        <v>19</v>
      </c>
      <c r="E16" s="10" t="str">
        <f t="shared" si="0"/>
        <v>Pass</v>
      </c>
      <c r="F16" t="str">
        <f t="shared" ca="1" si="1"/>
        <v>=IF(AND(C16&gt;=8,D16&gt;=12),"Pass","Fail")</v>
      </c>
    </row>
    <row r="17" spans="1:6" ht="18">
      <c r="A17" s="8">
        <v>9131457</v>
      </c>
      <c r="B17" s="8" t="s">
        <v>52</v>
      </c>
      <c r="C17" s="9">
        <v>17</v>
      </c>
      <c r="D17" s="9">
        <v>16</v>
      </c>
      <c r="E17" s="10" t="str">
        <f t="shared" si="0"/>
        <v>Pass</v>
      </c>
      <c r="F17" t="str">
        <f t="shared" ca="1" si="1"/>
        <v>=IF(AND(C17&gt;=8,D17&gt;=12),"Pass","Fail")</v>
      </c>
    </row>
    <row r="18" spans="1:6" ht="18">
      <c r="A18" s="8">
        <v>9172412</v>
      </c>
      <c r="B18" s="8" t="s">
        <v>52</v>
      </c>
      <c r="C18" s="9">
        <v>18</v>
      </c>
      <c r="D18" s="9">
        <v>20</v>
      </c>
      <c r="E18" s="10" t="str">
        <f t="shared" si="0"/>
        <v>Pass</v>
      </c>
      <c r="F18" t="str">
        <f t="shared" ca="1" si="1"/>
        <v>=IF(AND(C18&gt;=8,D18&gt;=12),"Pass","Fail")</v>
      </c>
    </row>
  </sheetData>
  <mergeCells count="2">
    <mergeCell ref="H2:J2"/>
    <mergeCell ref="H9:J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zoomScale="180" zoomScaleNormal="180" workbookViewId="0">
      <selection activeCell="I1" sqref="I1"/>
    </sheetView>
  </sheetViews>
  <sheetFormatPr defaultColWidth="9.140625" defaultRowHeight="22.5"/>
  <cols>
    <col min="1" max="4" width="9.140625" style="2"/>
    <col min="5" max="5" width="13.42578125" style="2" bestFit="1" customWidth="1"/>
    <col min="6" max="6" width="17.28515625" style="2" bestFit="1" customWidth="1"/>
    <col min="7" max="7" width="2.28515625" style="2" customWidth="1"/>
    <col min="8" max="8" width="11" style="2" bestFit="1" customWidth="1"/>
    <col min="9" max="16384" width="9.140625" style="2"/>
  </cols>
  <sheetData>
    <row r="1" spans="1:9">
      <c r="A1" s="1" t="s">
        <v>0</v>
      </c>
      <c r="B1" s="1" t="s">
        <v>1</v>
      </c>
      <c r="C1" s="1" t="s">
        <v>2</v>
      </c>
      <c r="D1" s="1" t="s">
        <v>3</v>
      </c>
      <c r="E1" s="1" t="s">
        <v>4</v>
      </c>
      <c r="F1" s="1" t="s">
        <v>11</v>
      </c>
      <c r="H1" s="72" t="s">
        <v>10</v>
      </c>
      <c r="I1" s="73">
        <v>0.05</v>
      </c>
    </row>
    <row r="2" spans="1:9">
      <c r="A2" s="3">
        <v>1</v>
      </c>
      <c r="B2" s="3" t="s">
        <v>5</v>
      </c>
      <c r="C2" s="3">
        <v>2000</v>
      </c>
      <c r="D2" s="3">
        <v>5</v>
      </c>
      <c r="E2" s="4">
        <f>D2*C2</f>
        <v>10000</v>
      </c>
      <c r="F2" s="4">
        <f>E2*I$1</f>
        <v>500</v>
      </c>
    </row>
    <row r="3" spans="1:9">
      <c r="A3" s="3">
        <v>2</v>
      </c>
      <c r="B3" s="3" t="s">
        <v>6</v>
      </c>
      <c r="C3" s="3">
        <v>1500</v>
      </c>
      <c r="D3" s="3">
        <v>7</v>
      </c>
      <c r="E3" s="4">
        <f>D3*C3</f>
        <v>10500</v>
      </c>
      <c r="F3" s="4">
        <f>E3*I$1</f>
        <v>525</v>
      </c>
    </row>
    <row r="4" spans="1:9">
      <c r="A4" s="3">
        <v>3</v>
      </c>
      <c r="B4" s="3" t="s">
        <v>7</v>
      </c>
      <c r="C4" s="3">
        <v>53000</v>
      </c>
      <c r="D4" s="3">
        <v>3</v>
      </c>
      <c r="E4" s="4">
        <f>D4*C4</f>
        <v>159000</v>
      </c>
      <c r="F4" s="4">
        <f>E4*I$1</f>
        <v>7950</v>
      </c>
    </row>
    <row r="5" spans="1:9">
      <c r="A5" s="3">
        <v>4</v>
      </c>
      <c r="B5" s="3" t="s">
        <v>8</v>
      </c>
      <c r="C5" s="3">
        <v>3000</v>
      </c>
      <c r="D5" s="3">
        <v>15</v>
      </c>
      <c r="E5" s="4">
        <f>D5*C5</f>
        <v>45000</v>
      </c>
      <c r="F5" s="4">
        <f>E5*I$1</f>
        <v>2250</v>
      </c>
    </row>
    <row r="6" spans="1:9">
      <c r="A6"/>
      <c r="B6"/>
      <c r="C6"/>
      <c r="D6"/>
      <c r="E6"/>
    </row>
    <row r="7" spans="1:9">
      <c r="A7"/>
      <c r="B7"/>
      <c r="C7"/>
      <c r="D7"/>
      <c r="E7"/>
    </row>
    <row r="8" spans="1:9">
      <c r="A8"/>
      <c r="B8"/>
      <c r="C8"/>
      <c r="D8"/>
      <c r="E8"/>
    </row>
    <row r="9" spans="1:9">
      <c r="A9"/>
      <c r="B9"/>
      <c r="C9"/>
      <c r="D9"/>
      <c r="E9"/>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5"/>
  <sheetViews>
    <sheetView showGridLines="0" zoomScaleNormal="100" workbookViewId="0">
      <selection activeCell="H1" sqref="H1"/>
    </sheetView>
  </sheetViews>
  <sheetFormatPr defaultColWidth="9.140625" defaultRowHeight="22.5"/>
  <cols>
    <col min="1" max="2" width="9.140625" style="2"/>
    <col min="3" max="3" width="10.5703125" style="2" customWidth="1"/>
    <col min="4" max="5" width="9.140625" style="2" customWidth="1"/>
    <col min="6" max="6" width="31.28515625" style="2" bestFit="1" customWidth="1"/>
    <col min="7" max="7" width="35.140625" style="2" bestFit="1" customWidth="1"/>
    <col min="8" max="8" width="29.42578125" style="2" bestFit="1" customWidth="1"/>
    <col min="9" max="9" width="10.5703125" style="2" bestFit="1" customWidth="1"/>
    <col min="10" max="10" width="55.5703125" bestFit="1" customWidth="1"/>
    <col min="11" max="16384" width="9.140625" style="2"/>
  </cols>
  <sheetData>
    <row r="1" spans="1:10">
      <c r="A1" s="69" t="s">
        <v>13</v>
      </c>
      <c r="B1" s="69" t="s">
        <v>1</v>
      </c>
      <c r="C1" s="69" t="s">
        <v>14</v>
      </c>
      <c r="D1" s="69" t="s">
        <v>2</v>
      </c>
      <c r="E1" s="69" t="s">
        <v>15</v>
      </c>
      <c r="F1" s="69" t="s">
        <v>198</v>
      </c>
      <c r="G1" s="69" t="s">
        <v>189</v>
      </c>
      <c r="J1" s="2"/>
    </row>
    <row r="2" spans="1:10">
      <c r="A2" s="68" t="s">
        <v>17</v>
      </c>
      <c r="B2" s="68" t="s">
        <v>18</v>
      </c>
      <c r="C2" s="68">
        <v>32</v>
      </c>
      <c r="D2" s="68">
        <v>1125</v>
      </c>
      <c r="E2" s="68">
        <f>C2*D2</f>
        <v>36000</v>
      </c>
      <c r="F2" s="68">
        <f>IF(E2&gt;=20000,E2*10%,0)</f>
        <v>3600</v>
      </c>
      <c r="G2" s="68" t="str">
        <f ca="1">_xlfn.FORMULATEXT(F2)</f>
        <v>=IF(E2&gt;=20000,E2*10%,0)</v>
      </c>
      <c r="H2" s="71" t="s">
        <v>188</v>
      </c>
      <c r="I2" s="71"/>
      <c r="J2" s="71"/>
    </row>
    <row r="3" spans="1:10">
      <c r="A3" s="68" t="s">
        <v>17</v>
      </c>
      <c r="B3" s="68" t="s">
        <v>19</v>
      </c>
      <c r="C3" s="68">
        <v>98</v>
      </c>
      <c r="D3" s="68">
        <v>1001</v>
      </c>
      <c r="E3" s="68">
        <f t="shared" ref="E3:E66" si="0">C3*D3</f>
        <v>98098</v>
      </c>
      <c r="F3" s="68">
        <f t="shared" ref="F3:F66" si="1">IF(E3&gt;=20000,E3*10%,0)</f>
        <v>9809.8000000000011</v>
      </c>
      <c r="G3" s="68" t="str">
        <f t="shared" ref="G3:G66" ca="1" si="2">_xlfn.FORMULATEXT(F3)</f>
        <v>=IF(E3&gt;=20000,E3*10%,0)</v>
      </c>
      <c r="H3" s="60" t="s">
        <v>20</v>
      </c>
      <c r="I3" s="68">
        <f>MAX(E2:E455)</f>
        <v>147000</v>
      </c>
      <c r="J3" s="70" t="str">
        <f ca="1">_xlfn.FORMULATEXT(I3)</f>
        <v>=MAX(E2:E455)</v>
      </c>
    </row>
    <row r="4" spans="1:10">
      <c r="A4" s="68" t="s">
        <v>17</v>
      </c>
      <c r="B4" s="68" t="s">
        <v>21</v>
      </c>
      <c r="C4" s="68">
        <v>42</v>
      </c>
      <c r="D4" s="68">
        <v>1078</v>
      </c>
      <c r="E4" s="68">
        <f t="shared" si="0"/>
        <v>45276</v>
      </c>
      <c r="F4" s="68">
        <f t="shared" si="1"/>
        <v>4527.6000000000004</v>
      </c>
      <c r="G4" s="68" t="str">
        <f t="shared" ca="1" si="2"/>
        <v>=IF(E4&gt;=20000,E4*10%,0)</v>
      </c>
      <c r="H4" s="60" t="s">
        <v>22</v>
      </c>
      <c r="I4" s="68">
        <f>MIN(E2:E455)</f>
        <v>1089</v>
      </c>
      <c r="J4" s="70" t="str">
        <f t="shared" ref="J4:J13" ca="1" si="3">_xlfn.FORMULATEXT(I4)</f>
        <v>=MIN(E2:E455)</v>
      </c>
    </row>
    <row r="5" spans="1:10">
      <c r="A5" s="68" t="s">
        <v>23</v>
      </c>
      <c r="B5" s="68" t="s">
        <v>24</v>
      </c>
      <c r="C5" s="68">
        <v>65</v>
      </c>
      <c r="D5" s="68">
        <v>1115</v>
      </c>
      <c r="E5" s="68">
        <f t="shared" si="0"/>
        <v>72475</v>
      </c>
      <c r="F5" s="68">
        <f t="shared" si="1"/>
        <v>7247.5</v>
      </c>
      <c r="G5" s="68" t="str">
        <f t="shared" ca="1" si="2"/>
        <v>=IF(E5&gt;=20000,E5*10%,0)</v>
      </c>
      <c r="H5" s="60" t="s">
        <v>25</v>
      </c>
      <c r="I5" s="68">
        <f>COUNTA(E2:E455)</f>
        <v>454</v>
      </c>
      <c r="J5" s="70" t="str">
        <f t="shared" ca="1" si="3"/>
        <v>=COUNTA(E2:E455)</v>
      </c>
    </row>
    <row r="6" spans="1:10">
      <c r="A6" s="68" t="s">
        <v>26</v>
      </c>
      <c r="B6" s="68" t="s">
        <v>27</v>
      </c>
      <c r="C6" s="68">
        <v>17</v>
      </c>
      <c r="D6" s="68">
        <v>1305</v>
      </c>
      <c r="E6" s="68">
        <f t="shared" si="0"/>
        <v>22185</v>
      </c>
      <c r="F6" s="68">
        <f t="shared" si="1"/>
        <v>2218.5</v>
      </c>
      <c r="G6" s="68" t="str">
        <f t="shared" ca="1" si="2"/>
        <v>=IF(E6&gt;=20000,E6*10%,0)</v>
      </c>
      <c r="H6" s="60" t="s">
        <v>28</v>
      </c>
      <c r="I6" s="68">
        <f>AVERAGE(E2:E455)</f>
        <v>62402.074889867843</v>
      </c>
      <c r="J6" s="70" t="str">
        <f t="shared" ca="1" si="3"/>
        <v>=AVERAGE(E2:E455)</v>
      </c>
    </row>
    <row r="7" spans="1:10">
      <c r="A7" s="68" t="s">
        <v>23</v>
      </c>
      <c r="B7" s="68" t="s">
        <v>24</v>
      </c>
      <c r="C7" s="68">
        <v>37</v>
      </c>
      <c r="D7" s="68">
        <v>1362</v>
      </c>
      <c r="E7" s="68">
        <f t="shared" si="0"/>
        <v>50394</v>
      </c>
      <c r="F7" s="68">
        <f t="shared" si="1"/>
        <v>5039.4000000000005</v>
      </c>
      <c r="G7" s="68" t="str">
        <f t="shared" ca="1" si="2"/>
        <v>=IF(E7&gt;=20000,E7*10%,0)</v>
      </c>
      <c r="H7" s="60" t="s">
        <v>29</v>
      </c>
      <c r="I7" s="68">
        <f>COUNTIF(B2:B455,B2)</f>
        <v>67</v>
      </c>
      <c r="J7" s="70" t="str">
        <f t="shared" ca="1" si="3"/>
        <v>=COUNTIF(B2:B455,B2)</v>
      </c>
    </row>
    <row r="8" spans="1:10">
      <c r="A8" s="68" t="s">
        <v>26</v>
      </c>
      <c r="B8" s="68" t="s">
        <v>21</v>
      </c>
      <c r="C8" s="68">
        <v>96</v>
      </c>
      <c r="D8" s="68">
        <v>1049</v>
      </c>
      <c r="E8" s="68">
        <f t="shared" si="0"/>
        <v>100704</v>
      </c>
      <c r="F8" s="68">
        <f t="shared" si="1"/>
        <v>10070.400000000001</v>
      </c>
      <c r="G8" s="68" t="str">
        <f t="shared" ca="1" si="2"/>
        <v>=IF(E8&gt;=20000,E8*10%,0)</v>
      </c>
      <c r="H8" s="60" t="s">
        <v>30</v>
      </c>
      <c r="I8" s="68">
        <f>SUMIF(B:B,"دوغ",C:C)</f>
        <v>3519</v>
      </c>
      <c r="J8" s="70" t="str">
        <f t="shared" ca="1" si="3"/>
        <v>=SUMIF(B:B,"دوغ",C:C)</v>
      </c>
    </row>
    <row r="9" spans="1:10">
      <c r="A9" s="68" t="s">
        <v>31</v>
      </c>
      <c r="B9" s="68" t="s">
        <v>32</v>
      </c>
      <c r="C9" s="68">
        <v>74</v>
      </c>
      <c r="D9" s="68">
        <v>1225</v>
      </c>
      <c r="E9" s="68">
        <f t="shared" si="0"/>
        <v>90650</v>
      </c>
      <c r="F9" s="68">
        <f t="shared" si="1"/>
        <v>9065</v>
      </c>
      <c r="G9" s="68" t="str">
        <f t="shared" ca="1" si="2"/>
        <v>=IF(E9&gt;=20000,E9*10%,0)</v>
      </c>
      <c r="H9" s="60" t="s">
        <v>33</v>
      </c>
      <c r="I9" s="68">
        <f>SUMIFS(E:E,B:B,"خامه",A:A,"چوپان")</f>
        <v>1004790</v>
      </c>
      <c r="J9" s="70" t="str">
        <f t="shared" ca="1" si="3"/>
        <v>=SUMIFS(E:E,B:B,"خامه",A:A,"چوپان")</v>
      </c>
    </row>
    <row r="10" spans="1:10">
      <c r="A10" s="68" t="s">
        <v>26</v>
      </c>
      <c r="B10" s="68" t="s">
        <v>34</v>
      </c>
      <c r="C10" s="68">
        <v>80</v>
      </c>
      <c r="D10" s="68">
        <v>1302</v>
      </c>
      <c r="E10" s="68">
        <f t="shared" si="0"/>
        <v>104160</v>
      </c>
      <c r="F10" s="68">
        <f t="shared" si="1"/>
        <v>10416</v>
      </c>
      <c r="G10" s="68" t="str">
        <f t="shared" ca="1" si="2"/>
        <v>=IF(E10&gt;=20000,E10*10%,0)</v>
      </c>
      <c r="H10" s="60" t="s">
        <v>35</v>
      </c>
      <c r="I10" s="68">
        <f>COUNTIFS(B:B,B5,A:A,A7)</f>
        <v>15</v>
      </c>
      <c r="J10" s="70" t="str">
        <f t="shared" ca="1" si="3"/>
        <v>=COUNTIFS(B:B,B5,A:A,A7)</v>
      </c>
    </row>
    <row r="11" spans="1:10">
      <c r="A11" s="68" t="s">
        <v>17</v>
      </c>
      <c r="B11" s="68" t="s">
        <v>24</v>
      </c>
      <c r="C11" s="68">
        <v>100</v>
      </c>
      <c r="D11" s="68">
        <v>1265</v>
      </c>
      <c r="E11" s="68">
        <f t="shared" si="0"/>
        <v>126500</v>
      </c>
      <c r="F11" s="68">
        <f t="shared" si="1"/>
        <v>12650</v>
      </c>
      <c r="G11" s="68" t="str">
        <f t="shared" ca="1" si="2"/>
        <v>=IF(E11&gt;=20000,E11*10%,0)</v>
      </c>
      <c r="H11" s="60" t="s">
        <v>62</v>
      </c>
      <c r="I11" s="68">
        <f>COUNTIFS(B2:B455,"دوغ",A2:A455,"هراز")</f>
        <v>13</v>
      </c>
      <c r="J11" s="70" t="str">
        <f t="shared" ca="1" si="3"/>
        <v>=COUNTIFS(B2:B455,"دوغ",A2:A455,"هراز")</v>
      </c>
    </row>
    <row r="12" spans="1:10">
      <c r="A12" s="68" t="s">
        <v>17</v>
      </c>
      <c r="B12" s="68" t="s">
        <v>21</v>
      </c>
      <c r="C12" s="68">
        <v>28</v>
      </c>
      <c r="D12" s="68">
        <v>1104</v>
      </c>
      <c r="E12" s="68">
        <f t="shared" si="0"/>
        <v>30912</v>
      </c>
      <c r="F12" s="68">
        <f t="shared" si="1"/>
        <v>3091.2000000000003</v>
      </c>
      <c r="G12" s="68" t="str">
        <f t="shared" ca="1" si="2"/>
        <v>=IF(E12&gt;=20000,E12*10%,0)</v>
      </c>
      <c r="H12" s="60" t="s">
        <v>63</v>
      </c>
      <c r="I12" s="68">
        <f>COUNTIF(E2:E455,"&gt;20000")</f>
        <v>383</v>
      </c>
      <c r="J12" s="70" t="str">
        <f t="shared" ca="1" si="3"/>
        <v>=COUNTIF(E2:E455,"&gt;20000")</v>
      </c>
    </row>
    <row r="13" spans="1:10">
      <c r="A13" s="68" t="s">
        <v>17</v>
      </c>
      <c r="B13" s="68" t="s">
        <v>18</v>
      </c>
      <c r="C13" s="68">
        <v>22</v>
      </c>
      <c r="D13" s="68">
        <v>1025</v>
      </c>
      <c r="E13" s="68">
        <f t="shared" si="0"/>
        <v>22550</v>
      </c>
      <c r="F13" s="68">
        <f t="shared" si="1"/>
        <v>2255</v>
      </c>
      <c r="G13" s="68" t="str">
        <f t="shared" ca="1" si="2"/>
        <v>=IF(E13&gt;=20000,E13*10%,0)</v>
      </c>
      <c r="H13" s="60" t="s">
        <v>64</v>
      </c>
      <c r="I13" s="68">
        <f>COUNTIFS(E2:E455,"&gt;20000",B2:B455,"دوغ")</f>
        <v>57</v>
      </c>
      <c r="J13" s="70" t="str">
        <f t="shared" ca="1" si="3"/>
        <v>=COUNTIFS(E2:E455,"&gt;20000",B2:B455,"دوغ")</v>
      </c>
    </row>
    <row r="14" spans="1:10">
      <c r="A14" s="68" t="s">
        <v>23</v>
      </c>
      <c r="B14" s="68" t="s">
        <v>34</v>
      </c>
      <c r="C14" s="68">
        <v>50</v>
      </c>
      <c r="D14" s="68">
        <v>1287</v>
      </c>
      <c r="E14" s="68">
        <f t="shared" si="0"/>
        <v>64350</v>
      </c>
      <c r="F14" s="68">
        <f t="shared" si="1"/>
        <v>6435</v>
      </c>
      <c r="G14" s="68" t="str">
        <f t="shared" ca="1" si="2"/>
        <v>=IF(E14&gt;=20000,E14*10%,0)</v>
      </c>
      <c r="H14" s="19" t="s">
        <v>65</v>
      </c>
      <c r="I14" s="19">
        <v>20000</v>
      </c>
      <c r="J14" s="7">
        <f>COUNTIF(E2:E455,"&gt;"&amp;I14)</f>
        <v>383</v>
      </c>
    </row>
    <row r="15" spans="1:10">
      <c r="A15" s="68" t="s">
        <v>26</v>
      </c>
      <c r="B15" s="68" t="s">
        <v>21</v>
      </c>
      <c r="C15" s="68">
        <v>53</v>
      </c>
      <c r="D15" s="68">
        <v>1060</v>
      </c>
      <c r="E15" s="68">
        <f t="shared" si="0"/>
        <v>56180</v>
      </c>
      <c r="F15" s="68">
        <f t="shared" si="1"/>
        <v>5618</v>
      </c>
      <c r="G15" s="68" t="str">
        <f t="shared" ca="1" si="2"/>
        <v>=IF(E15&gt;=20000,E15*10%,0)</v>
      </c>
      <c r="H15" s="86" t="str">
        <f ca="1">_xlfn.FORMULATEXT(J14)</f>
        <v>=COUNTIF(E2:E455,"&gt;"&amp;I14)</v>
      </c>
      <c r="I15" s="87"/>
      <c r="J15" s="7"/>
    </row>
    <row r="16" spans="1:10">
      <c r="A16" s="68" t="s">
        <v>23</v>
      </c>
      <c r="B16" s="68" t="s">
        <v>21</v>
      </c>
      <c r="C16" s="68">
        <v>99</v>
      </c>
      <c r="D16" s="68">
        <v>1171</v>
      </c>
      <c r="E16" s="68">
        <f t="shared" si="0"/>
        <v>115929</v>
      </c>
      <c r="F16" s="68">
        <f t="shared" si="1"/>
        <v>11592.900000000001</v>
      </c>
      <c r="G16" s="68" t="str">
        <f t="shared" ca="1" si="2"/>
        <v>=IF(E16&gt;=20000,E16*10%,0)</v>
      </c>
      <c r="H16" s="2" t="str">
        <f>"&gt;"&amp;I14</f>
        <v>&gt;20000</v>
      </c>
    </row>
    <row r="17" spans="1:7">
      <c r="A17" s="68" t="s">
        <v>17</v>
      </c>
      <c r="B17" s="68" t="s">
        <v>21</v>
      </c>
      <c r="C17" s="68">
        <v>96</v>
      </c>
      <c r="D17" s="68">
        <v>1100</v>
      </c>
      <c r="E17" s="68">
        <f t="shared" si="0"/>
        <v>105600</v>
      </c>
      <c r="F17" s="68">
        <f t="shared" si="1"/>
        <v>10560</v>
      </c>
      <c r="G17" s="68" t="str">
        <f t="shared" ca="1" si="2"/>
        <v>=IF(E17&gt;=20000,E17*10%,0)</v>
      </c>
    </row>
    <row r="18" spans="1:7">
      <c r="A18" s="68" t="s">
        <v>23</v>
      </c>
      <c r="B18" s="68" t="s">
        <v>21</v>
      </c>
      <c r="C18" s="68">
        <v>30</v>
      </c>
      <c r="D18" s="68">
        <v>1267</v>
      </c>
      <c r="E18" s="68">
        <f t="shared" si="0"/>
        <v>38010</v>
      </c>
      <c r="F18" s="68">
        <f t="shared" si="1"/>
        <v>3801</v>
      </c>
      <c r="G18" s="68" t="str">
        <f t="shared" ca="1" si="2"/>
        <v>=IF(E18&gt;=20000,E18*10%,0)</v>
      </c>
    </row>
    <row r="19" spans="1:7">
      <c r="A19" s="68" t="s">
        <v>23</v>
      </c>
      <c r="B19" s="68" t="s">
        <v>27</v>
      </c>
      <c r="C19" s="68">
        <v>37</v>
      </c>
      <c r="D19" s="68">
        <v>1248</v>
      </c>
      <c r="E19" s="68">
        <f t="shared" si="0"/>
        <v>46176</v>
      </c>
      <c r="F19" s="68">
        <f t="shared" si="1"/>
        <v>4617.6000000000004</v>
      </c>
      <c r="G19" s="68" t="str">
        <f t="shared" ca="1" si="2"/>
        <v>=IF(E19&gt;=20000,E19*10%,0)</v>
      </c>
    </row>
    <row r="20" spans="1:7">
      <c r="A20" s="68" t="s">
        <v>31</v>
      </c>
      <c r="B20" s="68" t="s">
        <v>27</v>
      </c>
      <c r="C20" s="68">
        <v>68</v>
      </c>
      <c r="D20" s="68">
        <v>1098</v>
      </c>
      <c r="E20" s="68">
        <f t="shared" si="0"/>
        <v>74664</v>
      </c>
      <c r="F20" s="68">
        <f t="shared" si="1"/>
        <v>7466.4000000000005</v>
      </c>
      <c r="G20" s="68" t="str">
        <f t="shared" ca="1" si="2"/>
        <v>=IF(E20&gt;=20000,E20*10%,0)</v>
      </c>
    </row>
    <row r="21" spans="1:7">
      <c r="A21" s="68" t="s">
        <v>17</v>
      </c>
      <c r="B21" s="68" t="s">
        <v>34</v>
      </c>
      <c r="C21" s="68">
        <v>15</v>
      </c>
      <c r="D21" s="68">
        <v>1347</v>
      </c>
      <c r="E21" s="68">
        <f t="shared" si="0"/>
        <v>20205</v>
      </c>
      <c r="F21" s="68">
        <f t="shared" si="1"/>
        <v>2020.5</v>
      </c>
      <c r="G21" s="68" t="str">
        <f t="shared" ca="1" si="2"/>
        <v>=IF(E21&gt;=20000,E21*10%,0)</v>
      </c>
    </row>
    <row r="22" spans="1:7">
      <c r="A22" s="68" t="s">
        <v>36</v>
      </c>
      <c r="B22" s="68" t="s">
        <v>24</v>
      </c>
      <c r="C22" s="68">
        <v>28</v>
      </c>
      <c r="D22" s="68">
        <v>1326</v>
      </c>
      <c r="E22" s="68">
        <f t="shared" si="0"/>
        <v>37128</v>
      </c>
      <c r="F22" s="68">
        <f t="shared" si="1"/>
        <v>3712.8</v>
      </c>
      <c r="G22" s="68" t="str">
        <f t="shared" ca="1" si="2"/>
        <v>=IF(E22&gt;=20000,E22*10%,0)</v>
      </c>
    </row>
    <row r="23" spans="1:7">
      <c r="A23" s="68" t="s">
        <v>23</v>
      </c>
      <c r="B23" s="68" t="s">
        <v>19</v>
      </c>
      <c r="C23" s="68">
        <v>29</v>
      </c>
      <c r="D23" s="68">
        <v>1484</v>
      </c>
      <c r="E23" s="68">
        <f t="shared" si="0"/>
        <v>43036</v>
      </c>
      <c r="F23" s="68">
        <f t="shared" si="1"/>
        <v>4303.6000000000004</v>
      </c>
      <c r="G23" s="68" t="str">
        <f t="shared" ca="1" si="2"/>
        <v>=IF(E23&gt;=20000,E23*10%,0)</v>
      </c>
    </row>
    <row r="24" spans="1:7">
      <c r="A24" s="68" t="s">
        <v>17</v>
      </c>
      <c r="B24" s="68" t="s">
        <v>32</v>
      </c>
      <c r="C24" s="68">
        <v>96</v>
      </c>
      <c r="D24" s="68">
        <v>1192</v>
      </c>
      <c r="E24" s="68">
        <f t="shared" si="0"/>
        <v>114432</v>
      </c>
      <c r="F24" s="68">
        <f t="shared" si="1"/>
        <v>11443.2</v>
      </c>
      <c r="G24" s="68" t="str">
        <f t="shared" ca="1" si="2"/>
        <v>=IF(E24&gt;=20000,E24*10%,0)</v>
      </c>
    </row>
    <row r="25" spans="1:7">
      <c r="A25" s="68" t="s">
        <v>17</v>
      </c>
      <c r="B25" s="68" t="s">
        <v>24</v>
      </c>
      <c r="C25" s="68">
        <v>85</v>
      </c>
      <c r="D25" s="68">
        <v>1152</v>
      </c>
      <c r="E25" s="68">
        <f t="shared" si="0"/>
        <v>97920</v>
      </c>
      <c r="F25" s="68">
        <f t="shared" si="1"/>
        <v>9792</v>
      </c>
      <c r="G25" s="68" t="str">
        <f t="shared" ca="1" si="2"/>
        <v>=IF(E25&gt;=20000,E25*10%,0)</v>
      </c>
    </row>
    <row r="26" spans="1:7">
      <c r="A26" s="68" t="s">
        <v>31</v>
      </c>
      <c r="B26" s="68" t="s">
        <v>24</v>
      </c>
      <c r="C26" s="68">
        <v>82</v>
      </c>
      <c r="D26" s="68">
        <v>1108</v>
      </c>
      <c r="E26" s="68">
        <f t="shared" si="0"/>
        <v>90856</v>
      </c>
      <c r="F26" s="68">
        <f t="shared" si="1"/>
        <v>9085.6</v>
      </c>
      <c r="G26" s="68" t="str">
        <f t="shared" ca="1" si="2"/>
        <v>=IF(E26&gt;=20000,E26*10%,0)</v>
      </c>
    </row>
    <row r="27" spans="1:7">
      <c r="A27" s="68" t="s">
        <v>17</v>
      </c>
      <c r="B27" s="68" t="s">
        <v>24</v>
      </c>
      <c r="C27" s="68">
        <v>11</v>
      </c>
      <c r="D27" s="68">
        <v>1140</v>
      </c>
      <c r="E27" s="68">
        <f t="shared" si="0"/>
        <v>12540</v>
      </c>
      <c r="F27" s="68">
        <f t="shared" si="1"/>
        <v>0</v>
      </c>
      <c r="G27" s="68" t="str">
        <f t="shared" ca="1" si="2"/>
        <v>=IF(E27&gt;=20000,E27*10%,0)</v>
      </c>
    </row>
    <row r="28" spans="1:7">
      <c r="A28" s="68" t="s">
        <v>31</v>
      </c>
      <c r="B28" s="68" t="s">
        <v>27</v>
      </c>
      <c r="C28" s="68">
        <v>5</v>
      </c>
      <c r="D28" s="68">
        <v>1467</v>
      </c>
      <c r="E28" s="68">
        <f t="shared" si="0"/>
        <v>7335</v>
      </c>
      <c r="F28" s="68">
        <f t="shared" si="1"/>
        <v>0</v>
      </c>
      <c r="G28" s="68" t="str">
        <f t="shared" ca="1" si="2"/>
        <v>=IF(E28&gt;=20000,E28*10%,0)</v>
      </c>
    </row>
    <row r="29" spans="1:7">
      <c r="A29" s="68" t="s">
        <v>23</v>
      </c>
      <c r="B29" s="68" t="s">
        <v>18</v>
      </c>
      <c r="C29" s="68">
        <v>5</v>
      </c>
      <c r="D29" s="68">
        <v>1276</v>
      </c>
      <c r="E29" s="68">
        <f t="shared" si="0"/>
        <v>6380</v>
      </c>
      <c r="F29" s="68">
        <f t="shared" si="1"/>
        <v>0</v>
      </c>
      <c r="G29" s="68" t="str">
        <f t="shared" ca="1" si="2"/>
        <v>=IF(E29&gt;=20000,E29*10%,0)</v>
      </c>
    </row>
    <row r="30" spans="1:7">
      <c r="A30" s="68" t="s">
        <v>37</v>
      </c>
      <c r="B30" s="68" t="s">
        <v>19</v>
      </c>
      <c r="C30" s="68">
        <v>15</v>
      </c>
      <c r="D30" s="68">
        <v>1005</v>
      </c>
      <c r="E30" s="68">
        <f t="shared" si="0"/>
        <v>15075</v>
      </c>
      <c r="F30" s="68">
        <f t="shared" si="1"/>
        <v>0</v>
      </c>
      <c r="G30" s="68" t="str">
        <f t="shared" ca="1" si="2"/>
        <v>=IF(E30&gt;=20000,E30*10%,0)</v>
      </c>
    </row>
    <row r="31" spans="1:7">
      <c r="A31" s="68" t="s">
        <v>26</v>
      </c>
      <c r="B31" s="68" t="s">
        <v>34</v>
      </c>
      <c r="C31" s="68">
        <v>94</v>
      </c>
      <c r="D31" s="68">
        <v>1155</v>
      </c>
      <c r="E31" s="68">
        <f t="shared" si="0"/>
        <v>108570</v>
      </c>
      <c r="F31" s="68">
        <f t="shared" si="1"/>
        <v>10857</v>
      </c>
      <c r="G31" s="68" t="str">
        <f t="shared" ca="1" si="2"/>
        <v>=IF(E31&gt;=20000,E31*10%,0)</v>
      </c>
    </row>
    <row r="32" spans="1:7">
      <c r="A32" s="68" t="s">
        <v>36</v>
      </c>
      <c r="B32" s="68" t="s">
        <v>27</v>
      </c>
      <c r="C32" s="68">
        <v>11</v>
      </c>
      <c r="D32" s="68">
        <v>1367</v>
      </c>
      <c r="E32" s="68">
        <f t="shared" si="0"/>
        <v>15037</v>
      </c>
      <c r="F32" s="68">
        <f t="shared" si="1"/>
        <v>0</v>
      </c>
      <c r="G32" s="68" t="str">
        <f t="shared" ca="1" si="2"/>
        <v>=IF(E32&gt;=20000,E32*10%,0)</v>
      </c>
    </row>
    <row r="33" spans="1:7">
      <c r="A33" s="68" t="s">
        <v>23</v>
      </c>
      <c r="B33" s="68" t="s">
        <v>27</v>
      </c>
      <c r="C33" s="68">
        <v>84</v>
      </c>
      <c r="D33" s="68">
        <v>1047</v>
      </c>
      <c r="E33" s="68">
        <f t="shared" si="0"/>
        <v>87948</v>
      </c>
      <c r="F33" s="68">
        <f t="shared" si="1"/>
        <v>8794.8000000000011</v>
      </c>
      <c r="G33" s="68" t="str">
        <f t="shared" ca="1" si="2"/>
        <v>=IF(E33&gt;=20000,E33*10%,0)</v>
      </c>
    </row>
    <row r="34" spans="1:7">
      <c r="A34" s="68" t="s">
        <v>31</v>
      </c>
      <c r="B34" s="68" t="s">
        <v>32</v>
      </c>
      <c r="C34" s="68">
        <v>62</v>
      </c>
      <c r="D34" s="68">
        <v>1241</v>
      </c>
      <c r="E34" s="68">
        <f t="shared" si="0"/>
        <v>76942</v>
      </c>
      <c r="F34" s="68">
        <f t="shared" si="1"/>
        <v>7694.2000000000007</v>
      </c>
      <c r="G34" s="68" t="str">
        <f t="shared" ca="1" si="2"/>
        <v>=IF(E34&gt;=20000,E34*10%,0)</v>
      </c>
    </row>
    <row r="35" spans="1:7">
      <c r="A35" s="68" t="s">
        <v>23</v>
      </c>
      <c r="B35" s="68" t="s">
        <v>27</v>
      </c>
      <c r="C35" s="68">
        <v>64</v>
      </c>
      <c r="D35" s="68">
        <v>1230</v>
      </c>
      <c r="E35" s="68">
        <f t="shared" si="0"/>
        <v>78720</v>
      </c>
      <c r="F35" s="68">
        <f t="shared" si="1"/>
        <v>7872</v>
      </c>
      <c r="G35" s="68" t="str">
        <f t="shared" ca="1" si="2"/>
        <v>=IF(E35&gt;=20000,E35*10%,0)</v>
      </c>
    </row>
    <row r="36" spans="1:7">
      <c r="A36" s="68" t="s">
        <v>36</v>
      </c>
      <c r="B36" s="68" t="s">
        <v>32</v>
      </c>
      <c r="C36" s="68">
        <v>39</v>
      </c>
      <c r="D36" s="68">
        <v>1078</v>
      </c>
      <c r="E36" s="68">
        <f t="shared" si="0"/>
        <v>42042</v>
      </c>
      <c r="F36" s="68">
        <f t="shared" si="1"/>
        <v>4204.2</v>
      </c>
      <c r="G36" s="68" t="str">
        <f t="shared" ca="1" si="2"/>
        <v>=IF(E36&gt;=20000,E36*10%,0)</v>
      </c>
    </row>
    <row r="37" spans="1:7">
      <c r="A37" s="68" t="s">
        <v>23</v>
      </c>
      <c r="B37" s="68" t="s">
        <v>19</v>
      </c>
      <c r="C37" s="68">
        <v>21</v>
      </c>
      <c r="D37" s="68">
        <v>1301</v>
      </c>
      <c r="E37" s="68">
        <f t="shared" si="0"/>
        <v>27321</v>
      </c>
      <c r="F37" s="68">
        <f t="shared" si="1"/>
        <v>2732.1000000000004</v>
      </c>
      <c r="G37" s="68" t="str">
        <f t="shared" ca="1" si="2"/>
        <v>=IF(E37&gt;=20000,E37*10%,0)</v>
      </c>
    </row>
    <row r="38" spans="1:7">
      <c r="A38" s="68" t="s">
        <v>37</v>
      </c>
      <c r="B38" s="68" t="s">
        <v>34</v>
      </c>
      <c r="C38" s="68">
        <v>30</v>
      </c>
      <c r="D38" s="68">
        <v>1338</v>
      </c>
      <c r="E38" s="68">
        <f t="shared" si="0"/>
        <v>40140</v>
      </c>
      <c r="F38" s="68">
        <f t="shared" si="1"/>
        <v>4014</v>
      </c>
      <c r="G38" s="68" t="str">
        <f t="shared" ca="1" si="2"/>
        <v>=IF(E38&gt;=20000,E38*10%,0)</v>
      </c>
    </row>
    <row r="39" spans="1:7">
      <c r="A39" s="68" t="s">
        <v>26</v>
      </c>
      <c r="B39" s="68" t="s">
        <v>18</v>
      </c>
      <c r="C39" s="68">
        <v>69</v>
      </c>
      <c r="D39" s="68">
        <v>1456</v>
      </c>
      <c r="E39" s="68">
        <f t="shared" si="0"/>
        <v>100464</v>
      </c>
      <c r="F39" s="68">
        <f t="shared" si="1"/>
        <v>10046.400000000001</v>
      </c>
      <c r="G39" s="68" t="str">
        <f t="shared" ca="1" si="2"/>
        <v>=IF(E39&gt;=20000,E39*10%,0)</v>
      </c>
    </row>
    <row r="40" spans="1:7">
      <c r="A40" s="68" t="s">
        <v>37</v>
      </c>
      <c r="B40" s="68" t="s">
        <v>34</v>
      </c>
      <c r="C40" s="68">
        <v>11</v>
      </c>
      <c r="D40" s="68">
        <v>1013</v>
      </c>
      <c r="E40" s="68">
        <f t="shared" si="0"/>
        <v>11143</v>
      </c>
      <c r="F40" s="68">
        <f t="shared" si="1"/>
        <v>0</v>
      </c>
      <c r="G40" s="68" t="str">
        <f t="shared" ca="1" si="2"/>
        <v>=IF(E40&gt;=20000,E40*10%,0)</v>
      </c>
    </row>
    <row r="41" spans="1:7">
      <c r="A41" s="68" t="s">
        <v>26</v>
      </c>
      <c r="B41" s="68" t="s">
        <v>24</v>
      </c>
      <c r="C41" s="68">
        <v>88</v>
      </c>
      <c r="D41" s="68">
        <v>1008</v>
      </c>
      <c r="E41" s="68">
        <f t="shared" si="0"/>
        <v>88704</v>
      </c>
      <c r="F41" s="68">
        <f t="shared" si="1"/>
        <v>8870.4</v>
      </c>
      <c r="G41" s="68" t="str">
        <f t="shared" ca="1" si="2"/>
        <v>=IF(E41&gt;=20000,E41*10%,0)</v>
      </c>
    </row>
    <row r="42" spans="1:7">
      <c r="A42" s="68" t="s">
        <v>23</v>
      </c>
      <c r="B42" s="68" t="s">
        <v>32</v>
      </c>
      <c r="C42" s="68">
        <v>88</v>
      </c>
      <c r="D42" s="68">
        <v>1203</v>
      </c>
      <c r="E42" s="68">
        <f t="shared" si="0"/>
        <v>105864</v>
      </c>
      <c r="F42" s="68">
        <f t="shared" si="1"/>
        <v>10586.400000000001</v>
      </c>
      <c r="G42" s="68" t="str">
        <f t="shared" ca="1" si="2"/>
        <v>=IF(E42&gt;=20000,E42*10%,0)</v>
      </c>
    </row>
    <row r="43" spans="1:7">
      <c r="A43" s="68" t="s">
        <v>31</v>
      </c>
      <c r="B43" s="68" t="s">
        <v>27</v>
      </c>
      <c r="C43" s="68">
        <v>18</v>
      </c>
      <c r="D43" s="68">
        <v>1297</v>
      </c>
      <c r="E43" s="68">
        <f t="shared" si="0"/>
        <v>23346</v>
      </c>
      <c r="F43" s="68">
        <f t="shared" si="1"/>
        <v>2334.6</v>
      </c>
      <c r="G43" s="68" t="str">
        <f t="shared" ca="1" si="2"/>
        <v>=IF(E43&gt;=20000,E43*10%,0)</v>
      </c>
    </row>
    <row r="44" spans="1:7">
      <c r="A44" s="68" t="s">
        <v>26</v>
      </c>
      <c r="B44" s="68" t="s">
        <v>27</v>
      </c>
      <c r="C44" s="68">
        <v>94</v>
      </c>
      <c r="D44" s="68">
        <v>1454</v>
      </c>
      <c r="E44" s="68">
        <f t="shared" si="0"/>
        <v>136676</v>
      </c>
      <c r="F44" s="68">
        <f t="shared" si="1"/>
        <v>13667.6</v>
      </c>
      <c r="G44" s="68" t="str">
        <f t="shared" ca="1" si="2"/>
        <v>=IF(E44&gt;=20000,E44*10%,0)</v>
      </c>
    </row>
    <row r="45" spans="1:7">
      <c r="A45" s="68" t="s">
        <v>23</v>
      </c>
      <c r="B45" s="68" t="s">
        <v>18</v>
      </c>
      <c r="C45" s="68">
        <v>15</v>
      </c>
      <c r="D45" s="68">
        <v>1355</v>
      </c>
      <c r="E45" s="68">
        <f t="shared" si="0"/>
        <v>20325</v>
      </c>
      <c r="F45" s="68">
        <f t="shared" si="1"/>
        <v>2032.5</v>
      </c>
      <c r="G45" s="68" t="str">
        <f t="shared" ca="1" si="2"/>
        <v>=IF(E45&gt;=20000,E45*10%,0)</v>
      </c>
    </row>
    <row r="46" spans="1:7">
      <c r="A46" s="68" t="s">
        <v>31</v>
      </c>
      <c r="B46" s="68" t="s">
        <v>18</v>
      </c>
      <c r="C46" s="68">
        <v>80</v>
      </c>
      <c r="D46" s="68">
        <v>1381</v>
      </c>
      <c r="E46" s="68">
        <f t="shared" si="0"/>
        <v>110480</v>
      </c>
      <c r="F46" s="68">
        <f t="shared" si="1"/>
        <v>11048</v>
      </c>
      <c r="G46" s="68" t="str">
        <f t="shared" ca="1" si="2"/>
        <v>=IF(E46&gt;=20000,E46*10%,0)</v>
      </c>
    </row>
    <row r="47" spans="1:7">
      <c r="A47" s="68" t="s">
        <v>17</v>
      </c>
      <c r="B47" s="68" t="s">
        <v>19</v>
      </c>
      <c r="C47" s="68">
        <v>95</v>
      </c>
      <c r="D47" s="68">
        <v>1099</v>
      </c>
      <c r="E47" s="68">
        <f t="shared" si="0"/>
        <v>104405</v>
      </c>
      <c r="F47" s="68">
        <f t="shared" si="1"/>
        <v>10440.5</v>
      </c>
      <c r="G47" s="68" t="str">
        <f t="shared" ca="1" si="2"/>
        <v>=IF(E47&gt;=20000,E47*10%,0)</v>
      </c>
    </row>
    <row r="48" spans="1:7">
      <c r="A48" s="68" t="s">
        <v>26</v>
      </c>
      <c r="B48" s="68" t="s">
        <v>27</v>
      </c>
      <c r="C48" s="68">
        <v>4</v>
      </c>
      <c r="D48" s="68">
        <v>1025</v>
      </c>
      <c r="E48" s="68">
        <f t="shared" si="0"/>
        <v>4100</v>
      </c>
      <c r="F48" s="68">
        <f t="shared" si="1"/>
        <v>0</v>
      </c>
      <c r="G48" s="68" t="str">
        <f t="shared" ca="1" si="2"/>
        <v>=IF(E48&gt;=20000,E48*10%,0)</v>
      </c>
    </row>
    <row r="49" spans="1:7">
      <c r="A49" s="68" t="s">
        <v>23</v>
      </c>
      <c r="B49" s="68" t="s">
        <v>18</v>
      </c>
      <c r="C49" s="68">
        <v>91</v>
      </c>
      <c r="D49" s="68">
        <v>1049</v>
      </c>
      <c r="E49" s="68">
        <f t="shared" si="0"/>
        <v>95459</v>
      </c>
      <c r="F49" s="68">
        <f t="shared" si="1"/>
        <v>9545.9</v>
      </c>
      <c r="G49" s="68" t="str">
        <f t="shared" ca="1" si="2"/>
        <v>=IF(E49&gt;=20000,E49*10%,0)</v>
      </c>
    </row>
    <row r="50" spans="1:7">
      <c r="A50" s="68" t="s">
        <v>36</v>
      </c>
      <c r="B50" s="68" t="s">
        <v>27</v>
      </c>
      <c r="C50" s="68">
        <v>70</v>
      </c>
      <c r="D50" s="68">
        <v>1388</v>
      </c>
      <c r="E50" s="68">
        <f t="shared" si="0"/>
        <v>97160</v>
      </c>
      <c r="F50" s="68">
        <f t="shared" si="1"/>
        <v>9716</v>
      </c>
      <c r="G50" s="68" t="str">
        <f t="shared" ca="1" si="2"/>
        <v>=IF(E50&gt;=20000,E50*10%,0)</v>
      </c>
    </row>
    <row r="51" spans="1:7">
      <c r="A51" s="68" t="s">
        <v>37</v>
      </c>
      <c r="B51" s="68" t="s">
        <v>21</v>
      </c>
      <c r="C51" s="68">
        <v>85</v>
      </c>
      <c r="D51" s="68">
        <v>1031</v>
      </c>
      <c r="E51" s="68">
        <f t="shared" si="0"/>
        <v>87635</v>
      </c>
      <c r="F51" s="68">
        <f t="shared" si="1"/>
        <v>8763.5</v>
      </c>
      <c r="G51" s="68" t="str">
        <f t="shared" ca="1" si="2"/>
        <v>=IF(E51&gt;=20000,E51*10%,0)</v>
      </c>
    </row>
    <row r="52" spans="1:7">
      <c r="A52" s="68" t="s">
        <v>23</v>
      </c>
      <c r="B52" s="68" t="s">
        <v>18</v>
      </c>
      <c r="C52" s="68">
        <v>98</v>
      </c>
      <c r="D52" s="68">
        <v>1264</v>
      </c>
      <c r="E52" s="68">
        <f t="shared" si="0"/>
        <v>123872</v>
      </c>
      <c r="F52" s="68">
        <f t="shared" si="1"/>
        <v>12387.2</v>
      </c>
      <c r="G52" s="68" t="str">
        <f t="shared" ca="1" si="2"/>
        <v>=IF(E52&gt;=20000,E52*10%,0)</v>
      </c>
    </row>
    <row r="53" spans="1:7">
      <c r="A53" s="68" t="s">
        <v>23</v>
      </c>
      <c r="B53" s="68" t="s">
        <v>21</v>
      </c>
      <c r="C53" s="68">
        <v>64</v>
      </c>
      <c r="D53" s="68">
        <v>1097</v>
      </c>
      <c r="E53" s="68">
        <f t="shared" si="0"/>
        <v>70208</v>
      </c>
      <c r="F53" s="68">
        <f t="shared" si="1"/>
        <v>7020.8</v>
      </c>
      <c r="G53" s="68" t="str">
        <f t="shared" ca="1" si="2"/>
        <v>=IF(E53&gt;=20000,E53*10%,0)</v>
      </c>
    </row>
    <row r="54" spans="1:7">
      <c r="A54" s="68" t="s">
        <v>36</v>
      </c>
      <c r="B54" s="68" t="s">
        <v>19</v>
      </c>
      <c r="C54" s="68">
        <v>88</v>
      </c>
      <c r="D54" s="68">
        <v>1352</v>
      </c>
      <c r="E54" s="68">
        <f t="shared" si="0"/>
        <v>118976</v>
      </c>
      <c r="F54" s="68">
        <f t="shared" si="1"/>
        <v>11897.6</v>
      </c>
      <c r="G54" s="68" t="str">
        <f t="shared" ca="1" si="2"/>
        <v>=IF(E54&gt;=20000,E54*10%,0)</v>
      </c>
    </row>
    <row r="55" spans="1:7">
      <c r="A55" s="68" t="s">
        <v>17</v>
      </c>
      <c r="B55" s="68" t="s">
        <v>21</v>
      </c>
      <c r="C55" s="68">
        <v>44</v>
      </c>
      <c r="D55" s="68">
        <v>1258</v>
      </c>
      <c r="E55" s="68">
        <f t="shared" si="0"/>
        <v>55352</v>
      </c>
      <c r="F55" s="68">
        <f t="shared" si="1"/>
        <v>5535.2000000000007</v>
      </c>
      <c r="G55" s="68" t="str">
        <f t="shared" ca="1" si="2"/>
        <v>=IF(E55&gt;=20000,E55*10%,0)</v>
      </c>
    </row>
    <row r="56" spans="1:7">
      <c r="A56" s="68" t="s">
        <v>23</v>
      </c>
      <c r="B56" s="68" t="s">
        <v>24</v>
      </c>
      <c r="C56" s="68">
        <v>91</v>
      </c>
      <c r="D56" s="68">
        <v>1279</v>
      </c>
      <c r="E56" s="68">
        <f t="shared" si="0"/>
        <v>116389</v>
      </c>
      <c r="F56" s="68">
        <f t="shared" si="1"/>
        <v>11638.900000000001</v>
      </c>
      <c r="G56" s="68" t="str">
        <f t="shared" ca="1" si="2"/>
        <v>=IF(E56&gt;=20000,E56*10%,0)</v>
      </c>
    </row>
    <row r="57" spans="1:7">
      <c r="A57" s="68" t="s">
        <v>31</v>
      </c>
      <c r="B57" s="68" t="s">
        <v>32</v>
      </c>
      <c r="C57" s="68">
        <v>69</v>
      </c>
      <c r="D57" s="68">
        <v>1435</v>
      </c>
      <c r="E57" s="68">
        <f t="shared" si="0"/>
        <v>99015</v>
      </c>
      <c r="F57" s="68">
        <f t="shared" si="1"/>
        <v>9901.5</v>
      </c>
      <c r="G57" s="68" t="str">
        <f t="shared" ca="1" si="2"/>
        <v>=IF(E57&gt;=20000,E57*10%,0)</v>
      </c>
    </row>
    <row r="58" spans="1:7">
      <c r="A58" s="68" t="s">
        <v>31</v>
      </c>
      <c r="B58" s="68" t="s">
        <v>32</v>
      </c>
      <c r="C58" s="68">
        <v>45</v>
      </c>
      <c r="D58" s="68">
        <v>1324</v>
      </c>
      <c r="E58" s="68">
        <f t="shared" si="0"/>
        <v>59580</v>
      </c>
      <c r="F58" s="68">
        <f t="shared" si="1"/>
        <v>5958</v>
      </c>
      <c r="G58" s="68" t="str">
        <f t="shared" ca="1" si="2"/>
        <v>=IF(E58&gt;=20000,E58*10%,0)</v>
      </c>
    </row>
    <row r="59" spans="1:7">
      <c r="A59" s="68" t="s">
        <v>36</v>
      </c>
      <c r="B59" s="68" t="s">
        <v>24</v>
      </c>
      <c r="C59" s="68">
        <v>8</v>
      </c>
      <c r="D59" s="68">
        <v>1254</v>
      </c>
      <c r="E59" s="68">
        <f t="shared" si="0"/>
        <v>10032</v>
      </c>
      <c r="F59" s="68">
        <f t="shared" si="1"/>
        <v>0</v>
      </c>
      <c r="G59" s="68" t="str">
        <f t="shared" ca="1" si="2"/>
        <v>=IF(E59&gt;=20000,E59*10%,0)</v>
      </c>
    </row>
    <row r="60" spans="1:7">
      <c r="A60" s="68" t="s">
        <v>26</v>
      </c>
      <c r="B60" s="68" t="s">
        <v>18</v>
      </c>
      <c r="C60" s="68">
        <v>80</v>
      </c>
      <c r="D60" s="68">
        <v>1322</v>
      </c>
      <c r="E60" s="68">
        <f t="shared" si="0"/>
        <v>105760</v>
      </c>
      <c r="F60" s="68">
        <f t="shared" si="1"/>
        <v>10576</v>
      </c>
      <c r="G60" s="68" t="str">
        <f t="shared" ca="1" si="2"/>
        <v>=IF(E60&gt;=20000,E60*10%,0)</v>
      </c>
    </row>
    <row r="61" spans="1:7">
      <c r="A61" s="68" t="s">
        <v>17</v>
      </c>
      <c r="B61" s="68" t="s">
        <v>27</v>
      </c>
      <c r="C61" s="68">
        <v>65</v>
      </c>
      <c r="D61" s="68">
        <v>1341</v>
      </c>
      <c r="E61" s="68">
        <f t="shared" si="0"/>
        <v>87165</v>
      </c>
      <c r="F61" s="68">
        <f t="shared" si="1"/>
        <v>8716.5</v>
      </c>
      <c r="G61" s="68" t="str">
        <f t="shared" ca="1" si="2"/>
        <v>=IF(E61&gt;=20000,E61*10%,0)</v>
      </c>
    </row>
    <row r="62" spans="1:7">
      <c r="A62" s="68" t="s">
        <v>17</v>
      </c>
      <c r="B62" s="68" t="s">
        <v>19</v>
      </c>
      <c r="C62" s="68">
        <v>83</v>
      </c>
      <c r="D62" s="68">
        <v>1268</v>
      </c>
      <c r="E62" s="68">
        <f t="shared" si="0"/>
        <v>105244</v>
      </c>
      <c r="F62" s="68">
        <f t="shared" si="1"/>
        <v>10524.400000000001</v>
      </c>
      <c r="G62" s="68" t="str">
        <f t="shared" ca="1" si="2"/>
        <v>=IF(E62&gt;=20000,E62*10%,0)</v>
      </c>
    </row>
    <row r="63" spans="1:7">
      <c r="A63" s="68" t="s">
        <v>23</v>
      </c>
      <c r="B63" s="68" t="s">
        <v>32</v>
      </c>
      <c r="C63" s="68">
        <v>91</v>
      </c>
      <c r="D63" s="68">
        <v>1229</v>
      </c>
      <c r="E63" s="68">
        <f t="shared" si="0"/>
        <v>111839</v>
      </c>
      <c r="F63" s="68">
        <f t="shared" si="1"/>
        <v>11183.900000000001</v>
      </c>
      <c r="G63" s="68" t="str">
        <f t="shared" ca="1" si="2"/>
        <v>=IF(E63&gt;=20000,E63*10%,0)</v>
      </c>
    </row>
    <row r="64" spans="1:7">
      <c r="A64" s="68" t="s">
        <v>31</v>
      </c>
      <c r="B64" s="68" t="s">
        <v>34</v>
      </c>
      <c r="C64" s="68">
        <v>46</v>
      </c>
      <c r="D64" s="68">
        <v>1461</v>
      </c>
      <c r="E64" s="68">
        <f t="shared" si="0"/>
        <v>67206</v>
      </c>
      <c r="F64" s="68">
        <f t="shared" si="1"/>
        <v>6720.6</v>
      </c>
      <c r="G64" s="68" t="str">
        <f t="shared" ca="1" si="2"/>
        <v>=IF(E64&gt;=20000,E64*10%,0)</v>
      </c>
    </row>
    <row r="65" spans="1:7">
      <c r="A65" s="68" t="s">
        <v>36</v>
      </c>
      <c r="B65" s="68" t="s">
        <v>34</v>
      </c>
      <c r="C65" s="68">
        <v>54</v>
      </c>
      <c r="D65" s="68">
        <v>1132</v>
      </c>
      <c r="E65" s="68">
        <f t="shared" si="0"/>
        <v>61128</v>
      </c>
      <c r="F65" s="68">
        <f t="shared" si="1"/>
        <v>6112.8</v>
      </c>
      <c r="G65" s="68" t="str">
        <f t="shared" ca="1" si="2"/>
        <v>=IF(E65&gt;=20000,E65*10%,0)</v>
      </c>
    </row>
    <row r="66" spans="1:7">
      <c r="A66" s="68" t="s">
        <v>23</v>
      </c>
      <c r="B66" s="68" t="s">
        <v>34</v>
      </c>
      <c r="C66" s="68">
        <v>78</v>
      </c>
      <c r="D66" s="68">
        <v>1237</v>
      </c>
      <c r="E66" s="68">
        <f t="shared" si="0"/>
        <v>96486</v>
      </c>
      <c r="F66" s="68">
        <f t="shared" si="1"/>
        <v>9648.6</v>
      </c>
      <c r="G66" s="68" t="str">
        <f t="shared" ca="1" si="2"/>
        <v>=IF(E66&gt;=20000,E66*10%,0)</v>
      </c>
    </row>
    <row r="67" spans="1:7">
      <c r="A67" s="68" t="s">
        <v>23</v>
      </c>
      <c r="B67" s="68" t="s">
        <v>34</v>
      </c>
      <c r="C67" s="68">
        <v>46</v>
      </c>
      <c r="D67" s="68">
        <v>1120</v>
      </c>
      <c r="E67" s="68">
        <f t="shared" ref="E67:E130" si="4">C67*D67</f>
        <v>51520</v>
      </c>
      <c r="F67" s="68">
        <f t="shared" ref="F67:F130" si="5">IF(E67&gt;=20000,E67*10%,0)</f>
        <v>5152</v>
      </c>
      <c r="G67" s="68" t="str">
        <f t="shared" ref="G67:G130" ca="1" si="6">_xlfn.FORMULATEXT(F67)</f>
        <v>=IF(E67&gt;=20000,E67*10%,0)</v>
      </c>
    </row>
    <row r="68" spans="1:7">
      <c r="A68" s="68" t="s">
        <v>17</v>
      </c>
      <c r="B68" s="68" t="s">
        <v>21</v>
      </c>
      <c r="C68" s="68">
        <v>38</v>
      </c>
      <c r="D68" s="68">
        <v>1295</v>
      </c>
      <c r="E68" s="68">
        <f t="shared" si="4"/>
        <v>49210</v>
      </c>
      <c r="F68" s="68">
        <f t="shared" si="5"/>
        <v>4921</v>
      </c>
      <c r="G68" s="68" t="str">
        <f t="shared" ca="1" si="6"/>
        <v>=IF(E68&gt;=20000,E68*10%,0)</v>
      </c>
    </row>
    <row r="69" spans="1:7">
      <c r="A69" s="68" t="s">
        <v>36</v>
      </c>
      <c r="B69" s="68" t="s">
        <v>19</v>
      </c>
      <c r="C69" s="68">
        <v>10</v>
      </c>
      <c r="D69" s="68">
        <v>1261</v>
      </c>
      <c r="E69" s="68">
        <f t="shared" si="4"/>
        <v>12610</v>
      </c>
      <c r="F69" s="68">
        <f t="shared" si="5"/>
        <v>0</v>
      </c>
      <c r="G69" s="68" t="str">
        <f t="shared" ca="1" si="6"/>
        <v>=IF(E69&gt;=20000,E69*10%,0)</v>
      </c>
    </row>
    <row r="70" spans="1:7">
      <c r="A70" s="68" t="s">
        <v>23</v>
      </c>
      <c r="B70" s="68" t="s">
        <v>24</v>
      </c>
      <c r="C70" s="68">
        <v>17</v>
      </c>
      <c r="D70" s="68">
        <v>1245</v>
      </c>
      <c r="E70" s="68">
        <f t="shared" si="4"/>
        <v>21165</v>
      </c>
      <c r="F70" s="68">
        <f t="shared" si="5"/>
        <v>2116.5</v>
      </c>
      <c r="G70" s="68" t="str">
        <f t="shared" ca="1" si="6"/>
        <v>=IF(E70&gt;=20000,E70*10%,0)</v>
      </c>
    </row>
    <row r="71" spans="1:7">
      <c r="A71" s="68" t="s">
        <v>26</v>
      </c>
      <c r="B71" s="68" t="s">
        <v>27</v>
      </c>
      <c r="C71" s="68">
        <v>31</v>
      </c>
      <c r="D71" s="68">
        <v>1079</v>
      </c>
      <c r="E71" s="68">
        <f t="shared" si="4"/>
        <v>33449</v>
      </c>
      <c r="F71" s="68">
        <f t="shared" si="5"/>
        <v>3344.9</v>
      </c>
      <c r="G71" s="68" t="str">
        <f t="shared" ca="1" si="6"/>
        <v>=IF(E71&gt;=20000,E71*10%,0)</v>
      </c>
    </row>
    <row r="72" spans="1:7">
      <c r="A72" s="68" t="s">
        <v>37</v>
      </c>
      <c r="B72" s="68" t="s">
        <v>32</v>
      </c>
      <c r="C72" s="68">
        <v>8</v>
      </c>
      <c r="D72" s="68">
        <v>1298</v>
      </c>
      <c r="E72" s="68">
        <f t="shared" si="4"/>
        <v>10384</v>
      </c>
      <c r="F72" s="68">
        <f t="shared" si="5"/>
        <v>0</v>
      </c>
      <c r="G72" s="68" t="str">
        <f t="shared" ca="1" si="6"/>
        <v>=IF(E72&gt;=20000,E72*10%,0)</v>
      </c>
    </row>
    <row r="73" spans="1:7">
      <c r="A73" s="68" t="s">
        <v>26</v>
      </c>
      <c r="B73" s="68" t="s">
        <v>27</v>
      </c>
      <c r="C73" s="68">
        <v>62</v>
      </c>
      <c r="D73" s="68">
        <v>1182</v>
      </c>
      <c r="E73" s="68">
        <f t="shared" si="4"/>
        <v>73284</v>
      </c>
      <c r="F73" s="68">
        <f t="shared" si="5"/>
        <v>7328.4000000000005</v>
      </c>
      <c r="G73" s="68" t="str">
        <f t="shared" ca="1" si="6"/>
        <v>=IF(E73&gt;=20000,E73*10%,0)</v>
      </c>
    </row>
    <row r="74" spans="1:7">
      <c r="A74" s="68" t="s">
        <v>31</v>
      </c>
      <c r="B74" s="68" t="s">
        <v>24</v>
      </c>
      <c r="C74" s="68">
        <v>27</v>
      </c>
      <c r="D74" s="68">
        <v>1345</v>
      </c>
      <c r="E74" s="68">
        <f t="shared" si="4"/>
        <v>36315</v>
      </c>
      <c r="F74" s="68">
        <f t="shared" si="5"/>
        <v>3631.5</v>
      </c>
      <c r="G74" s="68" t="str">
        <f t="shared" ca="1" si="6"/>
        <v>=IF(E74&gt;=20000,E74*10%,0)</v>
      </c>
    </row>
    <row r="75" spans="1:7">
      <c r="A75" s="68" t="s">
        <v>31</v>
      </c>
      <c r="B75" s="68" t="s">
        <v>27</v>
      </c>
      <c r="C75" s="68">
        <v>50</v>
      </c>
      <c r="D75" s="68">
        <v>1189</v>
      </c>
      <c r="E75" s="68">
        <f t="shared" si="4"/>
        <v>59450</v>
      </c>
      <c r="F75" s="68">
        <f t="shared" si="5"/>
        <v>5945</v>
      </c>
      <c r="G75" s="68" t="str">
        <f t="shared" ca="1" si="6"/>
        <v>=IF(E75&gt;=20000,E75*10%,0)</v>
      </c>
    </row>
    <row r="76" spans="1:7">
      <c r="A76" s="68" t="s">
        <v>37</v>
      </c>
      <c r="B76" s="68" t="s">
        <v>24</v>
      </c>
      <c r="C76" s="68">
        <v>22</v>
      </c>
      <c r="D76" s="68">
        <v>1246</v>
      </c>
      <c r="E76" s="68">
        <f t="shared" si="4"/>
        <v>27412</v>
      </c>
      <c r="F76" s="68">
        <f t="shared" si="5"/>
        <v>2741.2000000000003</v>
      </c>
      <c r="G76" s="68" t="str">
        <f t="shared" ca="1" si="6"/>
        <v>=IF(E76&gt;=20000,E76*10%,0)</v>
      </c>
    </row>
    <row r="77" spans="1:7">
      <c r="A77" s="68" t="s">
        <v>31</v>
      </c>
      <c r="B77" s="68" t="s">
        <v>18</v>
      </c>
      <c r="C77" s="68">
        <v>78</v>
      </c>
      <c r="D77" s="68">
        <v>1431</v>
      </c>
      <c r="E77" s="68">
        <f t="shared" si="4"/>
        <v>111618</v>
      </c>
      <c r="F77" s="68">
        <f t="shared" si="5"/>
        <v>11161.800000000001</v>
      </c>
      <c r="G77" s="68" t="str">
        <f t="shared" ca="1" si="6"/>
        <v>=IF(E77&gt;=20000,E77*10%,0)</v>
      </c>
    </row>
    <row r="78" spans="1:7">
      <c r="A78" s="68" t="s">
        <v>37</v>
      </c>
      <c r="B78" s="68" t="s">
        <v>19</v>
      </c>
      <c r="C78" s="68">
        <v>3</v>
      </c>
      <c r="D78" s="68">
        <v>1429</v>
      </c>
      <c r="E78" s="68">
        <f t="shared" si="4"/>
        <v>4287</v>
      </c>
      <c r="F78" s="68">
        <f t="shared" si="5"/>
        <v>0</v>
      </c>
      <c r="G78" s="68" t="str">
        <f t="shared" ca="1" si="6"/>
        <v>=IF(E78&gt;=20000,E78*10%,0)</v>
      </c>
    </row>
    <row r="79" spans="1:7">
      <c r="A79" s="68" t="s">
        <v>23</v>
      </c>
      <c r="B79" s="68" t="s">
        <v>18</v>
      </c>
      <c r="C79" s="68">
        <v>88</v>
      </c>
      <c r="D79" s="68">
        <v>1230</v>
      </c>
      <c r="E79" s="68">
        <f t="shared" si="4"/>
        <v>108240</v>
      </c>
      <c r="F79" s="68">
        <f t="shared" si="5"/>
        <v>10824</v>
      </c>
      <c r="G79" s="68" t="str">
        <f t="shared" ca="1" si="6"/>
        <v>=IF(E79&gt;=20000,E79*10%,0)</v>
      </c>
    </row>
    <row r="80" spans="1:7">
      <c r="A80" s="68" t="s">
        <v>31</v>
      </c>
      <c r="B80" s="68" t="s">
        <v>34</v>
      </c>
      <c r="C80" s="68">
        <v>21</v>
      </c>
      <c r="D80" s="68">
        <v>1407</v>
      </c>
      <c r="E80" s="68">
        <f t="shared" si="4"/>
        <v>29547</v>
      </c>
      <c r="F80" s="68">
        <f t="shared" si="5"/>
        <v>2954.7000000000003</v>
      </c>
      <c r="G80" s="68" t="str">
        <f t="shared" ca="1" si="6"/>
        <v>=IF(E80&gt;=20000,E80*10%,0)</v>
      </c>
    </row>
    <row r="81" spans="1:7">
      <c r="A81" s="68" t="s">
        <v>26</v>
      </c>
      <c r="B81" s="68" t="s">
        <v>34</v>
      </c>
      <c r="C81" s="68">
        <v>93</v>
      </c>
      <c r="D81" s="68">
        <v>1283</v>
      </c>
      <c r="E81" s="68">
        <f t="shared" si="4"/>
        <v>119319</v>
      </c>
      <c r="F81" s="68">
        <f t="shared" si="5"/>
        <v>11931.900000000001</v>
      </c>
      <c r="G81" s="68" t="str">
        <f t="shared" ca="1" si="6"/>
        <v>=IF(E81&gt;=20000,E81*10%,0)</v>
      </c>
    </row>
    <row r="82" spans="1:7">
      <c r="A82" s="68" t="s">
        <v>36</v>
      </c>
      <c r="B82" s="68" t="s">
        <v>24</v>
      </c>
      <c r="C82" s="68">
        <v>11</v>
      </c>
      <c r="D82" s="68">
        <v>1085</v>
      </c>
      <c r="E82" s="68">
        <f t="shared" si="4"/>
        <v>11935</v>
      </c>
      <c r="F82" s="68">
        <f t="shared" si="5"/>
        <v>0</v>
      </c>
      <c r="G82" s="68" t="str">
        <f t="shared" ca="1" si="6"/>
        <v>=IF(E82&gt;=20000,E82*10%,0)</v>
      </c>
    </row>
    <row r="83" spans="1:7">
      <c r="A83" s="68" t="s">
        <v>37</v>
      </c>
      <c r="B83" s="68" t="s">
        <v>34</v>
      </c>
      <c r="C83" s="68">
        <v>41</v>
      </c>
      <c r="D83" s="68">
        <v>1042</v>
      </c>
      <c r="E83" s="68">
        <f t="shared" si="4"/>
        <v>42722</v>
      </c>
      <c r="F83" s="68">
        <f t="shared" si="5"/>
        <v>4272.2</v>
      </c>
      <c r="G83" s="68" t="str">
        <f t="shared" ca="1" si="6"/>
        <v>=IF(E83&gt;=20000,E83*10%,0)</v>
      </c>
    </row>
    <row r="84" spans="1:7">
      <c r="A84" s="68" t="s">
        <v>36</v>
      </c>
      <c r="B84" s="68" t="s">
        <v>24</v>
      </c>
      <c r="C84" s="68">
        <v>20</v>
      </c>
      <c r="D84" s="68">
        <v>1500</v>
      </c>
      <c r="E84" s="68">
        <f t="shared" si="4"/>
        <v>30000</v>
      </c>
      <c r="F84" s="68">
        <f t="shared" si="5"/>
        <v>3000</v>
      </c>
      <c r="G84" s="68" t="str">
        <f t="shared" ca="1" si="6"/>
        <v>=IF(E84&gt;=20000,E84*10%,0)</v>
      </c>
    </row>
    <row r="85" spans="1:7">
      <c r="A85" s="68" t="s">
        <v>23</v>
      </c>
      <c r="B85" s="68" t="s">
        <v>32</v>
      </c>
      <c r="C85" s="68">
        <v>43</v>
      </c>
      <c r="D85" s="68">
        <v>1099</v>
      </c>
      <c r="E85" s="68">
        <f t="shared" si="4"/>
        <v>47257</v>
      </c>
      <c r="F85" s="68">
        <f t="shared" si="5"/>
        <v>4725.7</v>
      </c>
      <c r="G85" s="68" t="str">
        <f t="shared" ca="1" si="6"/>
        <v>=IF(E85&gt;=20000,E85*10%,0)</v>
      </c>
    </row>
    <row r="86" spans="1:7">
      <c r="A86" s="68" t="s">
        <v>26</v>
      </c>
      <c r="B86" s="68" t="s">
        <v>18</v>
      </c>
      <c r="C86" s="68">
        <v>65</v>
      </c>
      <c r="D86" s="68">
        <v>1490</v>
      </c>
      <c r="E86" s="68">
        <f t="shared" si="4"/>
        <v>96850</v>
      </c>
      <c r="F86" s="68">
        <f t="shared" si="5"/>
        <v>9685</v>
      </c>
      <c r="G86" s="68" t="str">
        <f t="shared" ca="1" si="6"/>
        <v>=IF(E86&gt;=20000,E86*10%,0)</v>
      </c>
    </row>
    <row r="87" spans="1:7">
      <c r="A87" s="68" t="s">
        <v>36</v>
      </c>
      <c r="B87" s="68" t="s">
        <v>19</v>
      </c>
      <c r="C87" s="68">
        <v>61</v>
      </c>
      <c r="D87" s="68">
        <v>1139</v>
      </c>
      <c r="E87" s="68">
        <f t="shared" si="4"/>
        <v>69479</v>
      </c>
      <c r="F87" s="68">
        <f t="shared" si="5"/>
        <v>6947.9000000000005</v>
      </c>
      <c r="G87" s="68" t="str">
        <f t="shared" ca="1" si="6"/>
        <v>=IF(E87&gt;=20000,E87*10%,0)</v>
      </c>
    </row>
    <row r="88" spans="1:7">
      <c r="A88" s="68" t="s">
        <v>37</v>
      </c>
      <c r="B88" s="68" t="s">
        <v>21</v>
      </c>
      <c r="C88" s="68">
        <v>51</v>
      </c>
      <c r="D88" s="68">
        <v>1022</v>
      </c>
      <c r="E88" s="68">
        <f t="shared" si="4"/>
        <v>52122</v>
      </c>
      <c r="F88" s="68">
        <f t="shared" si="5"/>
        <v>5212.2000000000007</v>
      </c>
      <c r="G88" s="68" t="str">
        <f t="shared" ca="1" si="6"/>
        <v>=IF(E88&gt;=20000,E88*10%,0)</v>
      </c>
    </row>
    <row r="89" spans="1:7">
      <c r="A89" s="68" t="s">
        <v>31</v>
      </c>
      <c r="B89" s="68" t="s">
        <v>32</v>
      </c>
      <c r="C89" s="68">
        <v>65</v>
      </c>
      <c r="D89" s="68">
        <v>1113</v>
      </c>
      <c r="E89" s="68">
        <f t="shared" si="4"/>
        <v>72345</v>
      </c>
      <c r="F89" s="68">
        <f t="shared" si="5"/>
        <v>7234.5</v>
      </c>
      <c r="G89" s="68" t="str">
        <f t="shared" ca="1" si="6"/>
        <v>=IF(E89&gt;=20000,E89*10%,0)</v>
      </c>
    </row>
    <row r="90" spans="1:7">
      <c r="A90" s="68" t="s">
        <v>26</v>
      </c>
      <c r="B90" s="68" t="s">
        <v>18</v>
      </c>
      <c r="C90" s="68">
        <v>81</v>
      </c>
      <c r="D90" s="68">
        <v>1135</v>
      </c>
      <c r="E90" s="68">
        <f t="shared" si="4"/>
        <v>91935</v>
      </c>
      <c r="F90" s="68">
        <f t="shared" si="5"/>
        <v>9193.5</v>
      </c>
      <c r="G90" s="68" t="str">
        <f t="shared" ca="1" si="6"/>
        <v>=IF(E90&gt;=20000,E90*10%,0)</v>
      </c>
    </row>
    <row r="91" spans="1:7">
      <c r="A91" s="68" t="s">
        <v>26</v>
      </c>
      <c r="B91" s="68" t="s">
        <v>27</v>
      </c>
      <c r="C91" s="68">
        <v>4</v>
      </c>
      <c r="D91" s="68">
        <v>1018</v>
      </c>
      <c r="E91" s="68">
        <f t="shared" si="4"/>
        <v>4072</v>
      </c>
      <c r="F91" s="68">
        <f t="shared" si="5"/>
        <v>0</v>
      </c>
      <c r="G91" s="68" t="str">
        <f t="shared" ca="1" si="6"/>
        <v>=IF(E91&gt;=20000,E91*10%,0)</v>
      </c>
    </row>
    <row r="92" spans="1:7">
      <c r="A92" s="68" t="s">
        <v>26</v>
      </c>
      <c r="B92" s="68" t="s">
        <v>18</v>
      </c>
      <c r="C92" s="68">
        <v>45</v>
      </c>
      <c r="D92" s="68">
        <v>1202</v>
      </c>
      <c r="E92" s="68">
        <f t="shared" si="4"/>
        <v>54090</v>
      </c>
      <c r="F92" s="68">
        <f t="shared" si="5"/>
        <v>5409</v>
      </c>
      <c r="G92" s="68" t="str">
        <f t="shared" ca="1" si="6"/>
        <v>=IF(E92&gt;=20000,E92*10%,0)</v>
      </c>
    </row>
    <row r="93" spans="1:7">
      <c r="A93" s="68" t="s">
        <v>17</v>
      </c>
      <c r="B93" s="68" t="s">
        <v>21</v>
      </c>
      <c r="C93" s="68">
        <v>14</v>
      </c>
      <c r="D93" s="68">
        <v>1254</v>
      </c>
      <c r="E93" s="68">
        <f t="shared" si="4"/>
        <v>17556</v>
      </c>
      <c r="F93" s="68">
        <f t="shared" si="5"/>
        <v>0</v>
      </c>
      <c r="G93" s="68" t="str">
        <f t="shared" ca="1" si="6"/>
        <v>=IF(E93&gt;=20000,E93*10%,0)</v>
      </c>
    </row>
    <row r="94" spans="1:7">
      <c r="A94" s="68" t="s">
        <v>37</v>
      </c>
      <c r="B94" s="68" t="s">
        <v>21</v>
      </c>
      <c r="C94" s="68">
        <v>93</v>
      </c>
      <c r="D94" s="68">
        <v>1254</v>
      </c>
      <c r="E94" s="68">
        <f t="shared" si="4"/>
        <v>116622</v>
      </c>
      <c r="F94" s="68">
        <f t="shared" si="5"/>
        <v>11662.2</v>
      </c>
      <c r="G94" s="68" t="str">
        <f t="shared" ca="1" si="6"/>
        <v>=IF(E94&gt;=20000,E94*10%,0)</v>
      </c>
    </row>
    <row r="95" spans="1:7">
      <c r="A95" s="68" t="s">
        <v>31</v>
      </c>
      <c r="B95" s="68" t="s">
        <v>24</v>
      </c>
      <c r="C95" s="68">
        <v>14</v>
      </c>
      <c r="D95" s="68">
        <v>1349</v>
      </c>
      <c r="E95" s="68">
        <f t="shared" si="4"/>
        <v>18886</v>
      </c>
      <c r="F95" s="68">
        <f t="shared" si="5"/>
        <v>0</v>
      </c>
      <c r="G95" s="68" t="str">
        <f t="shared" ca="1" si="6"/>
        <v>=IF(E95&gt;=20000,E95*10%,0)</v>
      </c>
    </row>
    <row r="96" spans="1:7">
      <c r="A96" s="68" t="s">
        <v>23</v>
      </c>
      <c r="B96" s="68" t="s">
        <v>18</v>
      </c>
      <c r="C96" s="68">
        <v>8</v>
      </c>
      <c r="D96" s="68">
        <v>1019</v>
      </c>
      <c r="E96" s="68">
        <f t="shared" si="4"/>
        <v>8152</v>
      </c>
      <c r="F96" s="68">
        <f t="shared" si="5"/>
        <v>0</v>
      </c>
      <c r="G96" s="68" t="str">
        <f t="shared" ca="1" si="6"/>
        <v>=IF(E96&gt;=20000,E96*10%,0)</v>
      </c>
    </row>
    <row r="97" spans="1:7">
      <c r="A97" s="68" t="s">
        <v>37</v>
      </c>
      <c r="B97" s="68" t="s">
        <v>27</v>
      </c>
      <c r="C97" s="68">
        <v>73</v>
      </c>
      <c r="D97" s="68">
        <v>1306</v>
      </c>
      <c r="E97" s="68">
        <f t="shared" si="4"/>
        <v>95338</v>
      </c>
      <c r="F97" s="68">
        <f t="shared" si="5"/>
        <v>9533.8000000000011</v>
      </c>
      <c r="G97" s="68" t="str">
        <f t="shared" ca="1" si="6"/>
        <v>=IF(E97&gt;=20000,E97*10%,0)</v>
      </c>
    </row>
    <row r="98" spans="1:7">
      <c r="A98" s="68" t="s">
        <v>36</v>
      </c>
      <c r="B98" s="68" t="s">
        <v>34</v>
      </c>
      <c r="C98" s="68">
        <v>72</v>
      </c>
      <c r="D98" s="68">
        <v>1299</v>
      </c>
      <c r="E98" s="68">
        <f t="shared" si="4"/>
        <v>93528</v>
      </c>
      <c r="F98" s="68">
        <f t="shared" si="5"/>
        <v>9352.8000000000011</v>
      </c>
      <c r="G98" s="68" t="str">
        <f t="shared" ca="1" si="6"/>
        <v>=IF(E98&gt;=20000,E98*10%,0)</v>
      </c>
    </row>
    <row r="99" spans="1:7">
      <c r="A99" s="68" t="s">
        <v>37</v>
      </c>
      <c r="B99" s="68" t="s">
        <v>18</v>
      </c>
      <c r="C99" s="68">
        <v>16</v>
      </c>
      <c r="D99" s="68">
        <v>1121</v>
      </c>
      <c r="E99" s="68">
        <f t="shared" si="4"/>
        <v>17936</v>
      </c>
      <c r="F99" s="68">
        <f t="shared" si="5"/>
        <v>0</v>
      </c>
      <c r="G99" s="68" t="str">
        <f t="shared" ca="1" si="6"/>
        <v>=IF(E99&gt;=20000,E99*10%,0)</v>
      </c>
    </row>
    <row r="100" spans="1:7">
      <c r="A100" s="68" t="s">
        <v>36</v>
      </c>
      <c r="B100" s="68" t="s">
        <v>32</v>
      </c>
      <c r="C100" s="68">
        <v>18</v>
      </c>
      <c r="D100" s="68">
        <v>1127</v>
      </c>
      <c r="E100" s="68">
        <f t="shared" si="4"/>
        <v>20286</v>
      </c>
      <c r="F100" s="68">
        <f t="shared" si="5"/>
        <v>2028.6000000000001</v>
      </c>
      <c r="G100" s="68" t="str">
        <f t="shared" ca="1" si="6"/>
        <v>=IF(E100&gt;=20000,E100*10%,0)</v>
      </c>
    </row>
    <row r="101" spans="1:7">
      <c r="A101" s="68" t="s">
        <v>17</v>
      </c>
      <c r="B101" s="68" t="s">
        <v>18</v>
      </c>
      <c r="C101" s="68">
        <v>63</v>
      </c>
      <c r="D101" s="68">
        <v>1070</v>
      </c>
      <c r="E101" s="68">
        <f t="shared" si="4"/>
        <v>67410</v>
      </c>
      <c r="F101" s="68">
        <f t="shared" si="5"/>
        <v>6741</v>
      </c>
      <c r="G101" s="68" t="str">
        <f t="shared" ca="1" si="6"/>
        <v>=IF(E101&gt;=20000,E101*10%,0)</v>
      </c>
    </row>
    <row r="102" spans="1:7">
      <c r="A102" s="68" t="s">
        <v>36</v>
      </c>
      <c r="B102" s="68" t="s">
        <v>18</v>
      </c>
      <c r="C102" s="68">
        <v>38</v>
      </c>
      <c r="D102" s="68">
        <v>1486</v>
      </c>
      <c r="E102" s="68">
        <f t="shared" si="4"/>
        <v>56468</v>
      </c>
      <c r="F102" s="68">
        <f t="shared" si="5"/>
        <v>5646.8</v>
      </c>
      <c r="G102" s="68" t="str">
        <f t="shared" ca="1" si="6"/>
        <v>=IF(E102&gt;=20000,E102*10%,0)</v>
      </c>
    </row>
    <row r="103" spans="1:7">
      <c r="A103" s="68" t="s">
        <v>37</v>
      </c>
      <c r="B103" s="68" t="s">
        <v>34</v>
      </c>
      <c r="C103" s="68">
        <v>30</v>
      </c>
      <c r="D103" s="68">
        <v>1245</v>
      </c>
      <c r="E103" s="68">
        <f t="shared" si="4"/>
        <v>37350</v>
      </c>
      <c r="F103" s="68">
        <f t="shared" si="5"/>
        <v>3735</v>
      </c>
      <c r="G103" s="68" t="str">
        <f t="shared" ca="1" si="6"/>
        <v>=IF(E103&gt;=20000,E103*10%,0)</v>
      </c>
    </row>
    <row r="104" spans="1:7">
      <c r="A104" s="68" t="s">
        <v>37</v>
      </c>
      <c r="B104" s="68" t="s">
        <v>18</v>
      </c>
      <c r="C104" s="68">
        <v>9</v>
      </c>
      <c r="D104" s="68">
        <v>1250</v>
      </c>
      <c r="E104" s="68">
        <f t="shared" si="4"/>
        <v>11250</v>
      </c>
      <c r="F104" s="68">
        <f t="shared" si="5"/>
        <v>0</v>
      </c>
      <c r="G104" s="68" t="str">
        <f t="shared" ca="1" si="6"/>
        <v>=IF(E104&gt;=20000,E104*10%,0)</v>
      </c>
    </row>
    <row r="105" spans="1:7">
      <c r="A105" s="68" t="s">
        <v>26</v>
      </c>
      <c r="B105" s="68" t="s">
        <v>18</v>
      </c>
      <c r="C105" s="68">
        <v>60</v>
      </c>
      <c r="D105" s="68">
        <v>1102</v>
      </c>
      <c r="E105" s="68">
        <f t="shared" si="4"/>
        <v>66120</v>
      </c>
      <c r="F105" s="68">
        <f t="shared" si="5"/>
        <v>6612</v>
      </c>
      <c r="G105" s="68" t="str">
        <f t="shared" ca="1" si="6"/>
        <v>=IF(E105&gt;=20000,E105*10%,0)</v>
      </c>
    </row>
    <row r="106" spans="1:7">
      <c r="A106" s="68" t="s">
        <v>31</v>
      </c>
      <c r="B106" s="68" t="s">
        <v>24</v>
      </c>
      <c r="C106" s="68">
        <v>46</v>
      </c>
      <c r="D106" s="68">
        <v>1021</v>
      </c>
      <c r="E106" s="68">
        <f t="shared" si="4"/>
        <v>46966</v>
      </c>
      <c r="F106" s="68">
        <f t="shared" si="5"/>
        <v>4696.6000000000004</v>
      </c>
      <c r="G106" s="68" t="str">
        <f t="shared" ca="1" si="6"/>
        <v>=IF(E106&gt;=20000,E106*10%,0)</v>
      </c>
    </row>
    <row r="107" spans="1:7">
      <c r="A107" s="68" t="s">
        <v>17</v>
      </c>
      <c r="B107" s="68" t="s">
        <v>19</v>
      </c>
      <c r="C107" s="68">
        <v>26</v>
      </c>
      <c r="D107" s="68">
        <v>1053</v>
      </c>
      <c r="E107" s="68">
        <f t="shared" si="4"/>
        <v>27378</v>
      </c>
      <c r="F107" s="68">
        <f t="shared" si="5"/>
        <v>2737.8</v>
      </c>
      <c r="G107" s="68" t="str">
        <f t="shared" ca="1" si="6"/>
        <v>=IF(E107&gt;=20000,E107*10%,0)</v>
      </c>
    </row>
    <row r="108" spans="1:7">
      <c r="A108" s="68" t="s">
        <v>31</v>
      </c>
      <c r="B108" s="68" t="s">
        <v>32</v>
      </c>
      <c r="C108" s="68">
        <v>1</v>
      </c>
      <c r="D108" s="68">
        <v>1089</v>
      </c>
      <c r="E108" s="68">
        <f t="shared" si="4"/>
        <v>1089</v>
      </c>
      <c r="F108" s="68">
        <f t="shared" si="5"/>
        <v>0</v>
      </c>
      <c r="G108" s="68" t="str">
        <f t="shared" ca="1" si="6"/>
        <v>=IF(E108&gt;=20000,E108*10%,0)</v>
      </c>
    </row>
    <row r="109" spans="1:7">
      <c r="A109" s="68" t="s">
        <v>36</v>
      </c>
      <c r="B109" s="68" t="s">
        <v>27</v>
      </c>
      <c r="C109" s="68">
        <v>22</v>
      </c>
      <c r="D109" s="68">
        <v>1057</v>
      </c>
      <c r="E109" s="68">
        <f t="shared" si="4"/>
        <v>23254</v>
      </c>
      <c r="F109" s="68">
        <f t="shared" si="5"/>
        <v>2325.4</v>
      </c>
      <c r="G109" s="68" t="str">
        <f t="shared" ca="1" si="6"/>
        <v>=IF(E109&gt;=20000,E109*10%,0)</v>
      </c>
    </row>
    <row r="110" spans="1:7">
      <c r="A110" s="68" t="s">
        <v>37</v>
      </c>
      <c r="B110" s="68" t="s">
        <v>34</v>
      </c>
      <c r="C110" s="68">
        <v>35</v>
      </c>
      <c r="D110" s="68">
        <v>1341</v>
      </c>
      <c r="E110" s="68">
        <f t="shared" si="4"/>
        <v>46935</v>
      </c>
      <c r="F110" s="68">
        <f t="shared" si="5"/>
        <v>4693.5</v>
      </c>
      <c r="G110" s="68" t="str">
        <f t="shared" ca="1" si="6"/>
        <v>=IF(E110&gt;=20000,E110*10%,0)</v>
      </c>
    </row>
    <row r="111" spans="1:7">
      <c r="A111" s="68" t="s">
        <v>23</v>
      </c>
      <c r="B111" s="68" t="s">
        <v>19</v>
      </c>
      <c r="C111" s="68">
        <v>34</v>
      </c>
      <c r="D111" s="68">
        <v>1229</v>
      </c>
      <c r="E111" s="68">
        <f t="shared" si="4"/>
        <v>41786</v>
      </c>
      <c r="F111" s="68">
        <f t="shared" si="5"/>
        <v>4178.6000000000004</v>
      </c>
      <c r="G111" s="68" t="str">
        <f t="shared" ca="1" si="6"/>
        <v>=IF(E111&gt;=20000,E111*10%,0)</v>
      </c>
    </row>
    <row r="112" spans="1:7">
      <c r="A112" s="68" t="s">
        <v>23</v>
      </c>
      <c r="B112" s="68" t="s">
        <v>18</v>
      </c>
      <c r="C112" s="68">
        <v>97</v>
      </c>
      <c r="D112" s="68">
        <v>1201</v>
      </c>
      <c r="E112" s="68">
        <f t="shared" si="4"/>
        <v>116497</v>
      </c>
      <c r="F112" s="68">
        <f t="shared" si="5"/>
        <v>11649.7</v>
      </c>
      <c r="G112" s="68" t="str">
        <f t="shared" ca="1" si="6"/>
        <v>=IF(E112&gt;=20000,E112*10%,0)</v>
      </c>
    </row>
    <row r="113" spans="1:7">
      <c r="A113" s="68" t="s">
        <v>17</v>
      </c>
      <c r="B113" s="68" t="s">
        <v>34</v>
      </c>
      <c r="C113" s="68">
        <v>86</v>
      </c>
      <c r="D113" s="68">
        <v>1010</v>
      </c>
      <c r="E113" s="68">
        <f t="shared" si="4"/>
        <v>86860</v>
      </c>
      <c r="F113" s="68">
        <f t="shared" si="5"/>
        <v>8686</v>
      </c>
      <c r="G113" s="68" t="str">
        <f t="shared" ca="1" si="6"/>
        <v>=IF(E113&gt;=20000,E113*10%,0)</v>
      </c>
    </row>
    <row r="114" spans="1:7">
      <c r="A114" s="68" t="s">
        <v>23</v>
      </c>
      <c r="B114" s="68" t="s">
        <v>27</v>
      </c>
      <c r="C114" s="68">
        <v>76</v>
      </c>
      <c r="D114" s="68">
        <v>1336</v>
      </c>
      <c r="E114" s="68">
        <f t="shared" si="4"/>
        <v>101536</v>
      </c>
      <c r="F114" s="68">
        <f t="shared" si="5"/>
        <v>10153.6</v>
      </c>
      <c r="G114" s="68" t="str">
        <f t="shared" ca="1" si="6"/>
        <v>=IF(E114&gt;=20000,E114*10%,0)</v>
      </c>
    </row>
    <row r="115" spans="1:7">
      <c r="A115" s="68" t="s">
        <v>31</v>
      </c>
      <c r="B115" s="68" t="s">
        <v>34</v>
      </c>
      <c r="C115" s="68">
        <v>60</v>
      </c>
      <c r="D115" s="68">
        <v>1488</v>
      </c>
      <c r="E115" s="68">
        <f t="shared" si="4"/>
        <v>89280</v>
      </c>
      <c r="F115" s="68">
        <f t="shared" si="5"/>
        <v>8928</v>
      </c>
      <c r="G115" s="68" t="str">
        <f t="shared" ca="1" si="6"/>
        <v>=IF(E115&gt;=20000,E115*10%,0)</v>
      </c>
    </row>
    <row r="116" spans="1:7">
      <c r="A116" s="68" t="s">
        <v>26</v>
      </c>
      <c r="B116" s="68" t="s">
        <v>19</v>
      </c>
      <c r="C116" s="68">
        <v>74</v>
      </c>
      <c r="D116" s="68">
        <v>1273</v>
      </c>
      <c r="E116" s="68">
        <f t="shared" si="4"/>
        <v>94202</v>
      </c>
      <c r="F116" s="68">
        <f t="shared" si="5"/>
        <v>9420.2000000000007</v>
      </c>
      <c r="G116" s="68" t="str">
        <f t="shared" ca="1" si="6"/>
        <v>=IF(E116&gt;=20000,E116*10%,0)</v>
      </c>
    </row>
    <row r="117" spans="1:7">
      <c r="A117" s="68" t="s">
        <v>26</v>
      </c>
      <c r="B117" s="68" t="s">
        <v>18</v>
      </c>
      <c r="C117" s="68">
        <v>34</v>
      </c>
      <c r="D117" s="68">
        <v>1485</v>
      </c>
      <c r="E117" s="68">
        <f t="shared" si="4"/>
        <v>50490</v>
      </c>
      <c r="F117" s="68">
        <f t="shared" si="5"/>
        <v>5049</v>
      </c>
      <c r="G117" s="68" t="str">
        <f t="shared" ca="1" si="6"/>
        <v>=IF(E117&gt;=20000,E117*10%,0)</v>
      </c>
    </row>
    <row r="118" spans="1:7">
      <c r="A118" s="68" t="s">
        <v>23</v>
      </c>
      <c r="B118" s="68" t="s">
        <v>32</v>
      </c>
      <c r="C118" s="68">
        <v>99</v>
      </c>
      <c r="D118" s="68">
        <v>1397</v>
      </c>
      <c r="E118" s="68">
        <f t="shared" si="4"/>
        <v>138303</v>
      </c>
      <c r="F118" s="68">
        <f t="shared" si="5"/>
        <v>13830.300000000001</v>
      </c>
      <c r="G118" s="68" t="str">
        <f t="shared" ca="1" si="6"/>
        <v>=IF(E118&gt;=20000,E118*10%,0)</v>
      </c>
    </row>
    <row r="119" spans="1:7">
      <c r="A119" s="68" t="s">
        <v>17</v>
      </c>
      <c r="B119" s="68" t="s">
        <v>32</v>
      </c>
      <c r="C119" s="68">
        <v>48</v>
      </c>
      <c r="D119" s="68">
        <v>1181</v>
      </c>
      <c r="E119" s="68">
        <f t="shared" si="4"/>
        <v>56688</v>
      </c>
      <c r="F119" s="68">
        <f t="shared" si="5"/>
        <v>5668.8</v>
      </c>
      <c r="G119" s="68" t="str">
        <f t="shared" ca="1" si="6"/>
        <v>=IF(E119&gt;=20000,E119*10%,0)</v>
      </c>
    </row>
    <row r="120" spans="1:7">
      <c r="A120" s="68" t="s">
        <v>37</v>
      </c>
      <c r="B120" s="68" t="s">
        <v>34</v>
      </c>
      <c r="C120" s="68">
        <v>8</v>
      </c>
      <c r="D120" s="68">
        <v>1170</v>
      </c>
      <c r="E120" s="68">
        <f t="shared" si="4"/>
        <v>9360</v>
      </c>
      <c r="F120" s="68">
        <f t="shared" si="5"/>
        <v>0</v>
      </c>
      <c r="G120" s="68" t="str">
        <f t="shared" ca="1" si="6"/>
        <v>=IF(E120&gt;=20000,E120*10%,0)</v>
      </c>
    </row>
    <row r="121" spans="1:7">
      <c r="A121" s="68" t="s">
        <v>31</v>
      </c>
      <c r="B121" s="68" t="s">
        <v>27</v>
      </c>
      <c r="C121" s="68">
        <v>83</v>
      </c>
      <c r="D121" s="68">
        <v>1291</v>
      </c>
      <c r="E121" s="68">
        <f t="shared" si="4"/>
        <v>107153</v>
      </c>
      <c r="F121" s="68">
        <f t="shared" si="5"/>
        <v>10715.300000000001</v>
      </c>
      <c r="G121" s="68" t="str">
        <f t="shared" ca="1" si="6"/>
        <v>=IF(E121&gt;=20000,E121*10%,0)</v>
      </c>
    </row>
    <row r="122" spans="1:7">
      <c r="A122" s="68" t="s">
        <v>23</v>
      </c>
      <c r="B122" s="68" t="s">
        <v>19</v>
      </c>
      <c r="C122" s="68">
        <v>56</v>
      </c>
      <c r="D122" s="68">
        <v>1059</v>
      </c>
      <c r="E122" s="68">
        <f t="shared" si="4"/>
        <v>59304</v>
      </c>
      <c r="F122" s="68">
        <f t="shared" si="5"/>
        <v>5930.4000000000005</v>
      </c>
      <c r="G122" s="68" t="str">
        <f t="shared" ca="1" si="6"/>
        <v>=IF(E122&gt;=20000,E122*10%,0)</v>
      </c>
    </row>
    <row r="123" spans="1:7">
      <c r="A123" s="68" t="s">
        <v>37</v>
      </c>
      <c r="B123" s="68" t="s">
        <v>18</v>
      </c>
      <c r="C123" s="68">
        <v>56</v>
      </c>
      <c r="D123" s="68">
        <v>1007</v>
      </c>
      <c r="E123" s="68">
        <f t="shared" si="4"/>
        <v>56392</v>
      </c>
      <c r="F123" s="68">
        <f t="shared" si="5"/>
        <v>5639.2000000000007</v>
      </c>
      <c r="G123" s="68" t="str">
        <f t="shared" ca="1" si="6"/>
        <v>=IF(E123&gt;=20000,E123*10%,0)</v>
      </c>
    </row>
    <row r="124" spans="1:7">
      <c r="A124" s="68" t="s">
        <v>36</v>
      </c>
      <c r="B124" s="68" t="s">
        <v>34</v>
      </c>
      <c r="C124" s="68">
        <v>48</v>
      </c>
      <c r="D124" s="68">
        <v>1474</v>
      </c>
      <c r="E124" s="68">
        <f t="shared" si="4"/>
        <v>70752</v>
      </c>
      <c r="F124" s="68">
        <f t="shared" si="5"/>
        <v>7075.2000000000007</v>
      </c>
      <c r="G124" s="68" t="str">
        <f t="shared" ca="1" si="6"/>
        <v>=IF(E124&gt;=20000,E124*10%,0)</v>
      </c>
    </row>
    <row r="125" spans="1:7">
      <c r="A125" s="68" t="s">
        <v>23</v>
      </c>
      <c r="B125" s="68" t="s">
        <v>24</v>
      </c>
      <c r="C125" s="68">
        <v>89</v>
      </c>
      <c r="D125" s="68">
        <v>1050</v>
      </c>
      <c r="E125" s="68">
        <f t="shared" si="4"/>
        <v>93450</v>
      </c>
      <c r="F125" s="68">
        <f t="shared" si="5"/>
        <v>9345</v>
      </c>
      <c r="G125" s="68" t="str">
        <f t="shared" ca="1" si="6"/>
        <v>=IF(E125&gt;=20000,E125*10%,0)</v>
      </c>
    </row>
    <row r="126" spans="1:7">
      <c r="A126" s="68" t="s">
        <v>17</v>
      </c>
      <c r="B126" s="68" t="s">
        <v>32</v>
      </c>
      <c r="C126" s="68">
        <v>99</v>
      </c>
      <c r="D126" s="68">
        <v>1433</v>
      </c>
      <c r="E126" s="68">
        <f t="shared" si="4"/>
        <v>141867</v>
      </c>
      <c r="F126" s="68">
        <f t="shared" si="5"/>
        <v>14186.7</v>
      </c>
      <c r="G126" s="68" t="str">
        <f t="shared" ca="1" si="6"/>
        <v>=IF(E126&gt;=20000,E126*10%,0)</v>
      </c>
    </row>
    <row r="127" spans="1:7">
      <c r="A127" s="68" t="s">
        <v>17</v>
      </c>
      <c r="B127" s="68" t="s">
        <v>32</v>
      </c>
      <c r="C127" s="68">
        <v>39</v>
      </c>
      <c r="D127" s="68">
        <v>1060</v>
      </c>
      <c r="E127" s="68">
        <f t="shared" si="4"/>
        <v>41340</v>
      </c>
      <c r="F127" s="68">
        <f t="shared" si="5"/>
        <v>4134</v>
      </c>
      <c r="G127" s="68" t="str">
        <f t="shared" ca="1" si="6"/>
        <v>=IF(E127&gt;=20000,E127*10%,0)</v>
      </c>
    </row>
    <row r="128" spans="1:7">
      <c r="A128" s="68" t="s">
        <v>37</v>
      </c>
      <c r="B128" s="68" t="s">
        <v>27</v>
      </c>
      <c r="C128" s="68">
        <v>29</v>
      </c>
      <c r="D128" s="68">
        <v>1294</v>
      </c>
      <c r="E128" s="68">
        <f t="shared" si="4"/>
        <v>37526</v>
      </c>
      <c r="F128" s="68">
        <f t="shared" si="5"/>
        <v>3752.6000000000004</v>
      </c>
      <c r="G128" s="68" t="str">
        <f t="shared" ca="1" si="6"/>
        <v>=IF(E128&gt;=20000,E128*10%,0)</v>
      </c>
    </row>
    <row r="129" spans="1:7">
      <c r="A129" s="68" t="s">
        <v>23</v>
      </c>
      <c r="B129" s="68" t="s">
        <v>34</v>
      </c>
      <c r="C129" s="68">
        <v>30</v>
      </c>
      <c r="D129" s="68">
        <v>1499</v>
      </c>
      <c r="E129" s="68">
        <f t="shared" si="4"/>
        <v>44970</v>
      </c>
      <c r="F129" s="68">
        <f t="shared" si="5"/>
        <v>4497</v>
      </c>
      <c r="G129" s="68" t="str">
        <f t="shared" ca="1" si="6"/>
        <v>=IF(E129&gt;=20000,E129*10%,0)</v>
      </c>
    </row>
    <row r="130" spans="1:7">
      <c r="A130" s="68" t="s">
        <v>23</v>
      </c>
      <c r="B130" s="68" t="s">
        <v>24</v>
      </c>
      <c r="C130" s="68">
        <v>70</v>
      </c>
      <c r="D130" s="68">
        <v>1132</v>
      </c>
      <c r="E130" s="68">
        <f t="shared" si="4"/>
        <v>79240</v>
      </c>
      <c r="F130" s="68">
        <f t="shared" si="5"/>
        <v>7924</v>
      </c>
      <c r="G130" s="68" t="str">
        <f t="shared" ca="1" si="6"/>
        <v>=IF(E130&gt;=20000,E130*10%,0)</v>
      </c>
    </row>
    <row r="131" spans="1:7">
      <c r="A131" s="68" t="s">
        <v>17</v>
      </c>
      <c r="B131" s="68" t="s">
        <v>21</v>
      </c>
      <c r="C131" s="68">
        <v>1</v>
      </c>
      <c r="D131" s="68">
        <v>1173</v>
      </c>
      <c r="E131" s="68">
        <f t="shared" ref="E131:E194" si="7">C131*D131</f>
        <v>1173</v>
      </c>
      <c r="F131" s="68">
        <f t="shared" ref="F131:F194" si="8">IF(E131&gt;=20000,E131*10%,0)</f>
        <v>0</v>
      </c>
      <c r="G131" s="68" t="str">
        <f t="shared" ref="G131:G194" ca="1" si="9">_xlfn.FORMULATEXT(F131)</f>
        <v>=IF(E131&gt;=20000,E131*10%,0)</v>
      </c>
    </row>
    <row r="132" spans="1:7">
      <c r="A132" s="68" t="s">
        <v>37</v>
      </c>
      <c r="B132" s="68" t="s">
        <v>24</v>
      </c>
      <c r="C132" s="68">
        <v>25</v>
      </c>
      <c r="D132" s="68">
        <v>1444</v>
      </c>
      <c r="E132" s="68">
        <f t="shared" si="7"/>
        <v>36100</v>
      </c>
      <c r="F132" s="68">
        <f t="shared" si="8"/>
        <v>3610</v>
      </c>
      <c r="G132" s="68" t="str">
        <f t="shared" ca="1" si="9"/>
        <v>=IF(E132&gt;=20000,E132*10%,0)</v>
      </c>
    </row>
    <row r="133" spans="1:7">
      <c r="A133" s="68" t="s">
        <v>17</v>
      </c>
      <c r="B133" s="68" t="s">
        <v>32</v>
      </c>
      <c r="C133" s="68">
        <v>38</v>
      </c>
      <c r="D133" s="68">
        <v>1073</v>
      </c>
      <c r="E133" s="68">
        <f t="shared" si="7"/>
        <v>40774</v>
      </c>
      <c r="F133" s="68">
        <f t="shared" si="8"/>
        <v>4077.4</v>
      </c>
      <c r="G133" s="68" t="str">
        <f t="shared" ca="1" si="9"/>
        <v>=IF(E133&gt;=20000,E133*10%,0)</v>
      </c>
    </row>
    <row r="134" spans="1:7">
      <c r="A134" s="68" t="s">
        <v>31</v>
      </c>
      <c r="B134" s="68" t="s">
        <v>34</v>
      </c>
      <c r="C134" s="68">
        <v>47</v>
      </c>
      <c r="D134" s="68">
        <v>1407</v>
      </c>
      <c r="E134" s="68">
        <f t="shared" si="7"/>
        <v>66129</v>
      </c>
      <c r="F134" s="68">
        <f t="shared" si="8"/>
        <v>6612.9000000000005</v>
      </c>
      <c r="G134" s="68" t="str">
        <f t="shared" ca="1" si="9"/>
        <v>=IF(E134&gt;=20000,E134*10%,0)</v>
      </c>
    </row>
    <row r="135" spans="1:7">
      <c r="A135" s="68" t="s">
        <v>26</v>
      </c>
      <c r="B135" s="68" t="s">
        <v>24</v>
      </c>
      <c r="C135" s="68">
        <v>80</v>
      </c>
      <c r="D135" s="68">
        <v>1324</v>
      </c>
      <c r="E135" s="68">
        <f t="shared" si="7"/>
        <v>105920</v>
      </c>
      <c r="F135" s="68">
        <f t="shared" si="8"/>
        <v>10592</v>
      </c>
      <c r="G135" s="68" t="str">
        <f t="shared" ca="1" si="9"/>
        <v>=IF(E135&gt;=20000,E135*10%,0)</v>
      </c>
    </row>
    <row r="136" spans="1:7">
      <c r="A136" s="68" t="s">
        <v>26</v>
      </c>
      <c r="B136" s="68" t="s">
        <v>24</v>
      </c>
      <c r="C136" s="68">
        <v>95</v>
      </c>
      <c r="D136" s="68">
        <v>1152</v>
      </c>
      <c r="E136" s="68">
        <f t="shared" si="7"/>
        <v>109440</v>
      </c>
      <c r="F136" s="68">
        <f t="shared" si="8"/>
        <v>10944</v>
      </c>
      <c r="G136" s="68" t="str">
        <f t="shared" ca="1" si="9"/>
        <v>=IF(E136&gt;=20000,E136*10%,0)</v>
      </c>
    </row>
    <row r="137" spans="1:7">
      <c r="A137" s="68" t="s">
        <v>36</v>
      </c>
      <c r="B137" s="68" t="s">
        <v>18</v>
      </c>
      <c r="C137" s="68">
        <v>75</v>
      </c>
      <c r="D137" s="68">
        <v>1383</v>
      </c>
      <c r="E137" s="68">
        <f t="shared" si="7"/>
        <v>103725</v>
      </c>
      <c r="F137" s="68">
        <f t="shared" si="8"/>
        <v>10372.5</v>
      </c>
      <c r="G137" s="68" t="str">
        <f t="shared" ca="1" si="9"/>
        <v>=IF(E137&gt;=20000,E137*10%,0)</v>
      </c>
    </row>
    <row r="138" spans="1:7">
      <c r="A138" s="68" t="s">
        <v>26</v>
      </c>
      <c r="B138" s="68" t="s">
        <v>21</v>
      </c>
      <c r="C138" s="68">
        <v>70</v>
      </c>
      <c r="D138" s="68">
        <v>1128</v>
      </c>
      <c r="E138" s="68">
        <f t="shared" si="7"/>
        <v>78960</v>
      </c>
      <c r="F138" s="68">
        <f t="shared" si="8"/>
        <v>7896</v>
      </c>
      <c r="G138" s="68" t="str">
        <f t="shared" ca="1" si="9"/>
        <v>=IF(E138&gt;=20000,E138*10%,0)</v>
      </c>
    </row>
    <row r="139" spans="1:7">
      <c r="A139" s="68" t="s">
        <v>31</v>
      </c>
      <c r="B139" s="68" t="s">
        <v>24</v>
      </c>
      <c r="C139" s="68">
        <v>59</v>
      </c>
      <c r="D139" s="68">
        <v>1154</v>
      </c>
      <c r="E139" s="68">
        <f t="shared" si="7"/>
        <v>68086</v>
      </c>
      <c r="F139" s="68">
        <f t="shared" si="8"/>
        <v>6808.6</v>
      </c>
      <c r="G139" s="68" t="str">
        <f t="shared" ca="1" si="9"/>
        <v>=IF(E139&gt;=20000,E139*10%,0)</v>
      </c>
    </row>
    <row r="140" spans="1:7">
      <c r="A140" s="68" t="s">
        <v>36</v>
      </c>
      <c r="B140" s="68" t="s">
        <v>27</v>
      </c>
      <c r="C140" s="68">
        <v>57</v>
      </c>
      <c r="D140" s="68">
        <v>1135</v>
      </c>
      <c r="E140" s="68">
        <f t="shared" si="7"/>
        <v>64695</v>
      </c>
      <c r="F140" s="68">
        <f t="shared" si="8"/>
        <v>6469.5</v>
      </c>
      <c r="G140" s="68" t="str">
        <f t="shared" ca="1" si="9"/>
        <v>=IF(E140&gt;=20000,E140*10%,0)</v>
      </c>
    </row>
    <row r="141" spans="1:7">
      <c r="A141" s="68" t="s">
        <v>37</v>
      </c>
      <c r="B141" s="68" t="s">
        <v>32</v>
      </c>
      <c r="C141" s="68">
        <v>6</v>
      </c>
      <c r="D141" s="68">
        <v>1370</v>
      </c>
      <c r="E141" s="68">
        <f t="shared" si="7"/>
        <v>8220</v>
      </c>
      <c r="F141" s="68">
        <f t="shared" si="8"/>
        <v>0</v>
      </c>
      <c r="G141" s="68" t="str">
        <f t="shared" ca="1" si="9"/>
        <v>=IF(E141&gt;=20000,E141*10%,0)</v>
      </c>
    </row>
    <row r="142" spans="1:7">
      <c r="A142" s="68" t="s">
        <v>37</v>
      </c>
      <c r="B142" s="68" t="s">
        <v>34</v>
      </c>
      <c r="C142" s="68">
        <v>65</v>
      </c>
      <c r="D142" s="68">
        <v>1045</v>
      </c>
      <c r="E142" s="68">
        <f t="shared" si="7"/>
        <v>67925</v>
      </c>
      <c r="F142" s="68">
        <f t="shared" si="8"/>
        <v>6792.5</v>
      </c>
      <c r="G142" s="68" t="str">
        <f t="shared" ca="1" si="9"/>
        <v>=IF(E142&gt;=20000,E142*10%,0)</v>
      </c>
    </row>
    <row r="143" spans="1:7">
      <c r="A143" s="68" t="s">
        <v>36</v>
      </c>
      <c r="B143" s="68" t="s">
        <v>32</v>
      </c>
      <c r="C143" s="68">
        <v>81</v>
      </c>
      <c r="D143" s="68">
        <v>1350</v>
      </c>
      <c r="E143" s="68">
        <f t="shared" si="7"/>
        <v>109350</v>
      </c>
      <c r="F143" s="68">
        <f t="shared" si="8"/>
        <v>10935</v>
      </c>
      <c r="G143" s="68" t="str">
        <f t="shared" ca="1" si="9"/>
        <v>=IF(E143&gt;=20000,E143*10%,0)</v>
      </c>
    </row>
    <row r="144" spans="1:7">
      <c r="A144" s="68" t="s">
        <v>23</v>
      </c>
      <c r="B144" s="68" t="s">
        <v>18</v>
      </c>
      <c r="C144" s="68">
        <v>40</v>
      </c>
      <c r="D144" s="68">
        <v>1322</v>
      </c>
      <c r="E144" s="68">
        <f t="shared" si="7"/>
        <v>52880</v>
      </c>
      <c r="F144" s="68">
        <f t="shared" si="8"/>
        <v>5288</v>
      </c>
      <c r="G144" s="68" t="str">
        <f t="shared" ca="1" si="9"/>
        <v>=IF(E144&gt;=20000,E144*10%,0)</v>
      </c>
    </row>
    <row r="145" spans="1:7">
      <c r="A145" s="68" t="s">
        <v>23</v>
      </c>
      <c r="B145" s="68" t="s">
        <v>27</v>
      </c>
      <c r="C145" s="68">
        <v>63</v>
      </c>
      <c r="D145" s="68">
        <v>1272</v>
      </c>
      <c r="E145" s="68">
        <f t="shared" si="7"/>
        <v>80136</v>
      </c>
      <c r="F145" s="68">
        <f t="shared" si="8"/>
        <v>8013.6</v>
      </c>
      <c r="G145" s="68" t="str">
        <f t="shared" ca="1" si="9"/>
        <v>=IF(E145&gt;=20000,E145*10%,0)</v>
      </c>
    </row>
    <row r="146" spans="1:7">
      <c r="A146" s="68" t="s">
        <v>37</v>
      </c>
      <c r="B146" s="68" t="s">
        <v>18</v>
      </c>
      <c r="C146" s="68">
        <v>73</v>
      </c>
      <c r="D146" s="68">
        <v>1185</v>
      </c>
      <c r="E146" s="68">
        <f t="shared" si="7"/>
        <v>86505</v>
      </c>
      <c r="F146" s="68">
        <f t="shared" si="8"/>
        <v>8650.5</v>
      </c>
      <c r="G146" s="68" t="str">
        <f t="shared" ca="1" si="9"/>
        <v>=IF(E146&gt;=20000,E146*10%,0)</v>
      </c>
    </row>
    <row r="147" spans="1:7">
      <c r="A147" s="68" t="s">
        <v>26</v>
      </c>
      <c r="B147" s="68" t="s">
        <v>19</v>
      </c>
      <c r="C147" s="68">
        <v>39</v>
      </c>
      <c r="D147" s="68">
        <v>1346</v>
      </c>
      <c r="E147" s="68">
        <f t="shared" si="7"/>
        <v>52494</v>
      </c>
      <c r="F147" s="68">
        <f t="shared" si="8"/>
        <v>5249.4000000000005</v>
      </c>
      <c r="G147" s="68" t="str">
        <f t="shared" ca="1" si="9"/>
        <v>=IF(E147&gt;=20000,E147*10%,0)</v>
      </c>
    </row>
    <row r="148" spans="1:7">
      <c r="A148" s="68" t="s">
        <v>31</v>
      </c>
      <c r="B148" s="68" t="s">
        <v>27</v>
      </c>
      <c r="C148" s="68">
        <v>87</v>
      </c>
      <c r="D148" s="68">
        <v>1121</v>
      </c>
      <c r="E148" s="68">
        <f t="shared" si="7"/>
        <v>97527</v>
      </c>
      <c r="F148" s="68">
        <f t="shared" si="8"/>
        <v>9752.7000000000007</v>
      </c>
      <c r="G148" s="68" t="str">
        <f t="shared" ca="1" si="9"/>
        <v>=IF(E148&gt;=20000,E148*10%,0)</v>
      </c>
    </row>
    <row r="149" spans="1:7">
      <c r="A149" s="68" t="s">
        <v>36</v>
      </c>
      <c r="B149" s="68" t="s">
        <v>24</v>
      </c>
      <c r="C149" s="68">
        <v>7</v>
      </c>
      <c r="D149" s="68">
        <v>1428</v>
      </c>
      <c r="E149" s="68">
        <f t="shared" si="7"/>
        <v>9996</v>
      </c>
      <c r="F149" s="68">
        <f t="shared" si="8"/>
        <v>0</v>
      </c>
      <c r="G149" s="68" t="str">
        <f t="shared" ca="1" si="9"/>
        <v>=IF(E149&gt;=20000,E149*10%,0)</v>
      </c>
    </row>
    <row r="150" spans="1:7">
      <c r="A150" s="68" t="s">
        <v>36</v>
      </c>
      <c r="B150" s="68" t="s">
        <v>19</v>
      </c>
      <c r="C150" s="68">
        <v>19</v>
      </c>
      <c r="D150" s="68">
        <v>1192</v>
      </c>
      <c r="E150" s="68">
        <f t="shared" si="7"/>
        <v>22648</v>
      </c>
      <c r="F150" s="68">
        <f t="shared" si="8"/>
        <v>2264.8000000000002</v>
      </c>
      <c r="G150" s="68" t="str">
        <f t="shared" ca="1" si="9"/>
        <v>=IF(E150&gt;=20000,E150*10%,0)</v>
      </c>
    </row>
    <row r="151" spans="1:7">
      <c r="A151" s="68" t="s">
        <v>26</v>
      </c>
      <c r="B151" s="68" t="s">
        <v>27</v>
      </c>
      <c r="C151" s="68">
        <v>100</v>
      </c>
      <c r="D151" s="68">
        <v>1320</v>
      </c>
      <c r="E151" s="68">
        <f t="shared" si="7"/>
        <v>132000</v>
      </c>
      <c r="F151" s="68">
        <f t="shared" si="8"/>
        <v>13200</v>
      </c>
      <c r="G151" s="68" t="str">
        <f t="shared" ca="1" si="9"/>
        <v>=IF(E151&gt;=20000,E151*10%,0)</v>
      </c>
    </row>
    <row r="152" spans="1:7">
      <c r="A152" s="68" t="s">
        <v>17</v>
      </c>
      <c r="B152" s="68" t="s">
        <v>32</v>
      </c>
      <c r="C152" s="68">
        <v>38</v>
      </c>
      <c r="D152" s="68">
        <v>1191</v>
      </c>
      <c r="E152" s="68">
        <f t="shared" si="7"/>
        <v>45258</v>
      </c>
      <c r="F152" s="68">
        <f t="shared" si="8"/>
        <v>4525.8</v>
      </c>
      <c r="G152" s="68" t="str">
        <f t="shared" ca="1" si="9"/>
        <v>=IF(E152&gt;=20000,E152*10%,0)</v>
      </c>
    </row>
    <row r="153" spans="1:7">
      <c r="A153" s="68" t="s">
        <v>26</v>
      </c>
      <c r="B153" s="68" t="s">
        <v>32</v>
      </c>
      <c r="C153" s="68">
        <v>61</v>
      </c>
      <c r="D153" s="68">
        <v>1468</v>
      </c>
      <c r="E153" s="68">
        <f t="shared" si="7"/>
        <v>89548</v>
      </c>
      <c r="F153" s="68">
        <f t="shared" si="8"/>
        <v>8954.8000000000011</v>
      </c>
      <c r="G153" s="68" t="str">
        <f t="shared" ca="1" si="9"/>
        <v>=IF(E153&gt;=20000,E153*10%,0)</v>
      </c>
    </row>
    <row r="154" spans="1:7">
      <c r="A154" s="68" t="s">
        <v>23</v>
      </c>
      <c r="B154" s="68" t="s">
        <v>27</v>
      </c>
      <c r="C154" s="68">
        <v>64</v>
      </c>
      <c r="D154" s="68">
        <v>1159</v>
      </c>
      <c r="E154" s="68">
        <f t="shared" si="7"/>
        <v>74176</v>
      </c>
      <c r="F154" s="68">
        <f t="shared" si="8"/>
        <v>7417.6</v>
      </c>
      <c r="G154" s="68" t="str">
        <f t="shared" ca="1" si="9"/>
        <v>=IF(E154&gt;=20000,E154*10%,0)</v>
      </c>
    </row>
    <row r="155" spans="1:7">
      <c r="A155" s="68" t="s">
        <v>37</v>
      </c>
      <c r="B155" s="68" t="s">
        <v>34</v>
      </c>
      <c r="C155" s="68">
        <v>15</v>
      </c>
      <c r="D155" s="68">
        <v>1297</v>
      </c>
      <c r="E155" s="68">
        <f t="shared" si="7"/>
        <v>19455</v>
      </c>
      <c r="F155" s="68">
        <f t="shared" si="8"/>
        <v>0</v>
      </c>
      <c r="G155" s="68" t="str">
        <f t="shared" ca="1" si="9"/>
        <v>=IF(E155&gt;=20000,E155*10%,0)</v>
      </c>
    </row>
    <row r="156" spans="1:7">
      <c r="A156" s="68" t="s">
        <v>23</v>
      </c>
      <c r="B156" s="68" t="s">
        <v>32</v>
      </c>
      <c r="C156" s="68">
        <v>97</v>
      </c>
      <c r="D156" s="68">
        <v>1490</v>
      </c>
      <c r="E156" s="68">
        <f t="shared" si="7"/>
        <v>144530</v>
      </c>
      <c r="F156" s="68">
        <f t="shared" si="8"/>
        <v>14453</v>
      </c>
      <c r="G156" s="68" t="str">
        <f t="shared" ca="1" si="9"/>
        <v>=IF(E156&gt;=20000,E156*10%,0)</v>
      </c>
    </row>
    <row r="157" spans="1:7">
      <c r="A157" s="68" t="s">
        <v>31</v>
      </c>
      <c r="B157" s="68" t="s">
        <v>32</v>
      </c>
      <c r="C157" s="68">
        <v>26</v>
      </c>
      <c r="D157" s="68">
        <v>1371</v>
      </c>
      <c r="E157" s="68">
        <f t="shared" si="7"/>
        <v>35646</v>
      </c>
      <c r="F157" s="68">
        <f t="shared" si="8"/>
        <v>3564.6000000000004</v>
      </c>
      <c r="G157" s="68" t="str">
        <f t="shared" ca="1" si="9"/>
        <v>=IF(E157&gt;=20000,E157*10%,0)</v>
      </c>
    </row>
    <row r="158" spans="1:7">
      <c r="A158" s="68" t="s">
        <v>26</v>
      </c>
      <c r="B158" s="68" t="s">
        <v>24</v>
      </c>
      <c r="C158" s="68">
        <v>70</v>
      </c>
      <c r="D158" s="68">
        <v>1050</v>
      </c>
      <c r="E158" s="68">
        <f t="shared" si="7"/>
        <v>73500</v>
      </c>
      <c r="F158" s="68">
        <f t="shared" si="8"/>
        <v>7350</v>
      </c>
      <c r="G158" s="68" t="str">
        <f t="shared" ca="1" si="9"/>
        <v>=IF(E158&gt;=20000,E158*10%,0)</v>
      </c>
    </row>
    <row r="159" spans="1:7">
      <c r="A159" s="68" t="s">
        <v>31</v>
      </c>
      <c r="B159" s="68" t="s">
        <v>34</v>
      </c>
      <c r="C159" s="68">
        <v>42</v>
      </c>
      <c r="D159" s="68">
        <v>1205</v>
      </c>
      <c r="E159" s="68">
        <f t="shared" si="7"/>
        <v>50610</v>
      </c>
      <c r="F159" s="68">
        <f t="shared" si="8"/>
        <v>5061</v>
      </c>
      <c r="G159" s="68" t="str">
        <f t="shared" ca="1" si="9"/>
        <v>=IF(E159&gt;=20000,E159*10%,0)</v>
      </c>
    </row>
    <row r="160" spans="1:7">
      <c r="A160" s="68" t="s">
        <v>23</v>
      </c>
      <c r="B160" s="68" t="s">
        <v>24</v>
      </c>
      <c r="C160" s="68">
        <v>80</v>
      </c>
      <c r="D160" s="68">
        <v>1251</v>
      </c>
      <c r="E160" s="68">
        <f t="shared" si="7"/>
        <v>100080</v>
      </c>
      <c r="F160" s="68">
        <f t="shared" si="8"/>
        <v>10008</v>
      </c>
      <c r="G160" s="68" t="str">
        <f t="shared" ca="1" si="9"/>
        <v>=IF(E160&gt;=20000,E160*10%,0)</v>
      </c>
    </row>
    <row r="161" spans="1:7">
      <c r="A161" s="68" t="s">
        <v>31</v>
      </c>
      <c r="B161" s="68" t="s">
        <v>19</v>
      </c>
      <c r="C161" s="68">
        <v>2</v>
      </c>
      <c r="D161" s="68">
        <v>1373</v>
      </c>
      <c r="E161" s="68">
        <f t="shared" si="7"/>
        <v>2746</v>
      </c>
      <c r="F161" s="68">
        <f t="shared" si="8"/>
        <v>0</v>
      </c>
      <c r="G161" s="68" t="str">
        <f t="shared" ca="1" si="9"/>
        <v>=IF(E161&gt;=20000,E161*10%,0)</v>
      </c>
    </row>
    <row r="162" spans="1:7">
      <c r="A162" s="68" t="s">
        <v>36</v>
      </c>
      <c r="B162" s="68" t="s">
        <v>18</v>
      </c>
      <c r="C162" s="68">
        <v>80</v>
      </c>
      <c r="D162" s="68">
        <v>1445</v>
      </c>
      <c r="E162" s="68">
        <f t="shared" si="7"/>
        <v>115600</v>
      </c>
      <c r="F162" s="68">
        <f t="shared" si="8"/>
        <v>11560</v>
      </c>
      <c r="G162" s="68" t="str">
        <f t="shared" ca="1" si="9"/>
        <v>=IF(E162&gt;=20000,E162*10%,0)</v>
      </c>
    </row>
    <row r="163" spans="1:7">
      <c r="A163" s="68" t="s">
        <v>37</v>
      </c>
      <c r="B163" s="68" t="s">
        <v>27</v>
      </c>
      <c r="C163" s="68">
        <v>73</v>
      </c>
      <c r="D163" s="68">
        <v>1237</v>
      </c>
      <c r="E163" s="68">
        <f t="shared" si="7"/>
        <v>90301</v>
      </c>
      <c r="F163" s="68">
        <f t="shared" si="8"/>
        <v>9030.1</v>
      </c>
      <c r="G163" s="68" t="str">
        <f t="shared" ca="1" si="9"/>
        <v>=IF(E163&gt;=20000,E163*10%,0)</v>
      </c>
    </row>
    <row r="164" spans="1:7">
      <c r="A164" s="68" t="s">
        <v>26</v>
      </c>
      <c r="B164" s="68" t="s">
        <v>18</v>
      </c>
      <c r="C164" s="68">
        <v>22</v>
      </c>
      <c r="D164" s="68">
        <v>1369</v>
      </c>
      <c r="E164" s="68">
        <f t="shared" si="7"/>
        <v>30118</v>
      </c>
      <c r="F164" s="68">
        <f t="shared" si="8"/>
        <v>3011.8</v>
      </c>
      <c r="G164" s="68" t="str">
        <f t="shared" ca="1" si="9"/>
        <v>=IF(E164&gt;=20000,E164*10%,0)</v>
      </c>
    </row>
    <row r="165" spans="1:7">
      <c r="A165" s="68" t="s">
        <v>23</v>
      </c>
      <c r="B165" s="68" t="s">
        <v>19</v>
      </c>
      <c r="C165" s="68">
        <v>52</v>
      </c>
      <c r="D165" s="68">
        <v>1366</v>
      </c>
      <c r="E165" s="68">
        <f t="shared" si="7"/>
        <v>71032</v>
      </c>
      <c r="F165" s="68">
        <f t="shared" si="8"/>
        <v>7103.2000000000007</v>
      </c>
      <c r="G165" s="68" t="str">
        <f t="shared" ca="1" si="9"/>
        <v>=IF(E165&gt;=20000,E165*10%,0)</v>
      </c>
    </row>
    <row r="166" spans="1:7">
      <c r="A166" s="68" t="s">
        <v>17</v>
      </c>
      <c r="B166" s="68" t="s">
        <v>32</v>
      </c>
      <c r="C166" s="68">
        <v>83</v>
      </c>
      <c r="D166" s="68">
        <v>1372</v>
      </c>
      <c r="E166" s="68">
        <f t="shared" si="7"/>
        <v>113876</v>
      </c>
      <c r="F166" s="68">
        <f t="shared" si="8"/>
        <v>11387.6</v>
      </c>
      <c r="G166" s="68" t="str">
        <f t="shared" ca="1" si="9"/>
        <v>=IF(E166&gt;=20000,E166*10%,0)</v>
      </c>
    </row>
    <row r="167" spans="1:7">
      <c r="A167" s="68" t="s">
        <v>23</v>
      </c>
      <c r="B167" s="68" t="s">
        <v>21</v>
      </c>
      <c r="C167" s="68">
        <v>17</v>
      </c>
      <c r="D167" s="68">
        <v>1312</v>
      </c>
      <c r="E167" s="68">
        <f t="shared" si="7"/>
        <v>22304</v>
      </c>
      <c r="F167" s="68">
        <f t="shared" si="8"/>
        <v>2230.4</v>
      </c>
      <c r="G167" s="68" t="str">
        <f t="shared" ca="1" si="9"/>
        <v>=IF(E167&gt;=20000,E167*10%,0)</v>
      </c>
    </row>
    <row r="168" spans="1:7">
      <c r="A168" s="68" t="s">
        <v>17</v>
      </c>
      <c r="B168" s="68" t="s">
        <v>19</v>
      </c>
      <c r="C168" s="68">
        <v>41</v>
      </c>
      <c r="D168" s="68">
        <v>1192</v>
      </c>
      <c r="E168" s="68">
        <f t="shared" si="7"/>
        <v>48872</v>
      </c>
      <c r="F168" s="68">
        <f t="shared" si="8"/>
        <v>4887.2</v>
      </c>
      <c r="G168" s="68" t="str">
        <f t="shared" ca="1" si="9"/>
        <v>=IF(E168&gt;=20000,E168*10%,0)</v>
      </c>
    </row>
    <row r="169" spans="1:7">
      <c r="A169" s="68" t="s">
        <v>36</v>
      </c>
      <c r="B169" s="68" t="s">
        <v>21</v>
      </c>
      <c r="C169" s="68">
        <v>98</v>
      </c>
      <c r="D169" s="68">
        <v>1496</v>
      </c>
      <c r="E169" s="68">
        <f t="shared" si="7"/>
        <v>146608</v>
      </c>
      <c r="F169" s="68">
        <f t="shared" si="8"/>
        <v>14660.800000000001</v>
      </c>
      <c r="G169" s="68" t="str">
        <f t="shared" ca="1" si="9"/>
        <v>=IF(E169&gt;=20000,E169*10%,0)</v>
      </c>
    </row>
    <row r="170" spans="1:7">
      <c r="A170" s="68" t="s">
        <v>37</v>
      </c>
      <c r="B170" s="68" t="s">
        <v>19</v>
      </c>
      <c r="C170" s="68">
        <v>7</v>
      </c>
      <c r="D170" s="68">
        <v>1055</v>
      </c>
      <c r="E170" s="68">
        <f t="shared" si="7"/>
        <v>7385</v>
      </c>
      <c r="F170" s="68">
        <f t="shared" si="8"/>
        <v>0</v>
      </c>
      <c r="G170" s="68" t="str">
        <f t="shared" ca="1" si="9"/>
        <v>=IF(E170&gt;=20000,E170*10%,0)</v>
      </c>
    </row>
    <row r="171" spans="1:7">
      <c r="A171" s="68" t="s">
        <v>37</v>
      </c>
      <c r="B171" s="68" t="s">
        <v>24</v>
      </c>
      <c r="C171" s="68">
        <v>25</v>
      </c>
      <c r="D171" s="68">
        <v>1038</v>
      </c>
      <c r="E171" s="68">
        <f t="shared" si="7"/>
        <v>25950</v>
      </c>
      <c r="F171" s="68">
        <f t="shared" si="8"/>
        <v>2595</v>
      </c>
      <c r="G171" s="68" t="str">
        <f t="shared" ca="1" si="9"/>
        <v>=IF(E171&gt;=20000,E171*10%,0)</v>
      </c>
    </row>
    <row r="172" spans="1:7">
      <c r="A172" s="68" t="s">
        <v>36</v>
      </c>
      <c r="B172" s="68" t="s">
        <v>24</v>
      </c>
      <c r="C172" s="68">
        <v>55</v>
      </c>
      <c r="D172" s="68">
        <v>1433</v>
      </c>
      <c r="E172" s="68">
        <f t="shared" si="7"/>
        <v>78815</v>
      </c>
      <c r="F172" s="68">
        <f t="shared" si="8"/>
        <v>7881.5</v>
      </c>
      <c r="G172" s="68" t="str">
        <f t="shared" ca="1" si="9"/>
        <v>=IF(E172&gt;=20000,E172*10%,0)</v>
      </c>
    </row>
    <row r="173" spans="1:7">
      <c r="A173" s="68" t="s">
        <v>31</v>
      </c>
      <c r="B173" s="68" t="s">
        <v>21</v>
      </c>
      <c r="C173" s="68">
        <v>92</v>
      </c>
      <c r="D173" s="68">
        <v>1212</v>
      </c>
      <c r="E173" s="68">
        <f t="shared" si="7"/>
        <v>111504</v>
      </c>
      <c r="F173" s="68">
        <f t="shared" si="8"/>
        <v>11150.400000000001</v>
      </c>
      <c r="G173" s="68" t="str">
        <f t="shared" ca="1" si="9"/>
        <v>=IF(E173&gt;=20000,E173*10%,0)</v>
      </c>
    </row>
    <row r="174" spans="1:7">
      <c r="A174" s="68" t="s">
        <v>17</v>
      </c>
      <c r="B174" s="68" t="s">
        <v>27</v>
      </c>
      <c r="C174" s="68">
        <v>44</v>
      </c>
      <c r="D174" s="68">
        <v>1311</v>
      </c>
      <c r="E174" s="68">
        <f t="shared" si="7"/>
        <v>57684</v>
      </c>
      <c r="F174" s="68">
        <f t="shared" si="8"/>
        <v>5768.4000000000005</v>
      </c>
      <c r="G174" s="68" t="str">
        <f t="shared" ca="1" si="9"/>
        <v>=IF(E174&gt;=20000,E174*10%,0)</v>
      </c>
    </row>
    <row r="175" spans="1:7">
      <c r="A175" s="68" t="s">
        <v>36</v>
      </c>
      <c r="B175" s="68" t="s">
        <v>18</v>
      </c>
      <c r="C175" s="68">
        <v>11</v>
      </c>
      <c r="D175" s="68">
        <v>1362</v>
      </c>
      <c r="E175" s="68">
        <f t="shared" si="7"/>
        <v>14982</v>
      </c>
      <c r="F175" s="68">
        <f t="shared" si="8"/>
        <v>0</v>
      </c>
      <c r="G175" s="68" t="str">
        <f t="shared" ca="1" si="9"/>
        <v>=IF(E175&gt;=20000,E175*10%,0)</v>
      </c>
    </row>
    <row r="176" spans="1:7">
      <c r="A176" s="68" t="s">
        <v>31</v>
      </c>
      <c r="B176" s="68" t="s">
        <v>19</v>
      </c>
      <c r="C176" s="68">
        <v>91</v>
      </c>
      <c r="D176" s="68">
        <v>1324</v>
      </c>
      <c r="E176" s="68">
        <f t="shared" si="7"/>
        <v>120484</v>
      </c>
      <c r="F176" s="68">
        <f t="shared" si="8"/>
        <v>12048.400000000001</v>
      </c>
      <c r="G176" s="68" t="str">
        <f t="shared" ca="1" si="9"/>
        <v>=IF(E176&gt;=20000,E176*10%,0)</v>
      </c>
    </row>
    <row r="177" spans="1:7">
      <c r="A177" s="68" t="s">
        <v>31</v>
      </c>
      <c r="B177" s="68" t="s">
        <v>32</v>
      </c>
      <c r="C177" s="68">
        <v>24</v>
      </c>
      <c r="D177" s="68">
        <v>1328</v>
      </c>
      <c r="E177" s="68">
        <f t="shared" si="7"/>
        <v>31872</v>
      </c>
      <c r="F177" s="68">
        <f t="shared" si="8"/>
        <v>3187.2000000000003</v>
      </c>
      <c r="G177" s="68" t="str">
        <f t="shared" ca="1" si="9"/>
        <v>=IF(E177&gt;=20000,E177*10%,0)</v>
      </c>
    </row>
    <row r="178" spans="1:7">
      <c r="A178" s="68" t="s">
        <v>17</v>
      </c>
      <c r="B178" s="68" t="s">
        <v>19</v>
      </c>
      <c r="C178" s="68">
        <v>4</v>
      </c>
      <c r="D178" s="68">
        <v>1425</v>
      </c>
      <c r="E178" s="68">
        <f t="shared" si="7"/>
        <v>5700</v>
      </c>
      <c r="F178" s="68">
        <f t="shared" si="8"/>
        <v>0</v>
      </c>
      <c r="G178" s="68" t="str">
        <f t="shared" ca="1" si="9"/>
        <v>=IF(E178&gt;=20000,E178*10%,0)</v>
      </c>
    </row>
    <row r="179" spans="1:7">
      <c r="A179" s="68" t="s">
        <v>31</v>
      </c>
      <c r="B179" s="68" t="s">
        <v>32</v>
      </c>
      <c r="C179" s="68">
        <v>81</v>
      </c>
      <c r="D179" s="68">
        <v>1422</v>
      </c>
      <c r="E179" s="68">
        <f t="shared" si="7"/>
        <v>115182</v>
      </c>
      <c r="F179" s="68">
        <f t="shared" si="8"/>
        <v>11518.2</v>
      </c>
      <c r="G179" s="68" t="str">
        <f t="shared" ca="1" si="9"/>
        <v>=IF(E179&gt;=20000,E179*10%,0)</v>
      </c>
    </row>
    <row r="180" spans="1:7">
      <c r="A180" s="68" t="s">
        <v>31</v>
      </c>
      <c r="B180" s="68" t="s">
        <v>21</v>
      </c>
      <c r="C180" s="68">
        <v>15</v>
      </c>
      <c r="D180" s="68">
        <v>1022</v>
      </c>
      <c r="E180" s="68">
        <f t="shared" si="7"/>
        <v>15330</v>
      </c>
      <c r="F180" s="68">
        <f t="shared" si="8"/>
        <v>0</v>
      </c>
      <c r="G180" s="68" t="str">
        <f t="shared" ca="1" si="9"/>
        <v>=IF(E180&gt;=20000,E180*10%,0)</v>
      </c>
    </row>
    <row r="181" spans="1:7">
      <c r="A181" s="68" t="s">
        <v>37</v>
      </c>
      <c r="B181" s="68" t="s">
        <v>21</v>
      </c>
      <c r="C181" s="68">
        <v>12</v>
      </c>
      <c r="D181" s="68">
        <v>1376</v>
      </c>
      <c r="E181" s="68">
        <f t="shared" si="7"/>
        <v>16512</v>
      </c>
      <c r="F181" s="68">
        <f t="shared" si="8"/>
        <v>0</v>
      </c>
      <c r="G181" s="68" t="str">
        <f t="shared" ca="1" si="9"/>
        <v>=IF(E181&gt;=20000,E181*10%,0)</v>
      </c>
    </row>
    <row r="182" spans="1:7">
      <c r="A182" s="68" t="s">
        <v>23</v>
      </c>
      <c r="B182" s="68" t="s">
        <v>18</v>
      </c>
      <c r="C182" s="68">
        <v>25</v>
      </c>
      <c r="D182" s="68">
        <v>1110</v>
      </c>
      <c r="E182" s="68">
        <f t="shared" si="7"/>
        <v>27750</v>
      </c>
      <c r="F182" s="68">
        <f t="shared" si="8"/>
        <v>2775</v>
      </c>
      <c r="G182" s="68" t="str">
        <f t="shared" ca="1" si="9"/>
        <v>=IF(E182&gt;=20000,E182*10%,0)</v>
      </c>
    </row>
    <row r="183" spans="1:7">
      <c r="A183" s="68" t="s">
        <v>26</v>
      </c>
      <c r="B183" s="68" t="s">
        <v>24</v>
      </c>
      <c r="C183" s="68">
        <v>62</v>
      </c>
      <c r="D183" s="68">
        <v>1200</v>
      </c>
      <c r="E183" s="68">
        <f t="shared" si="7"/>
        <v>74400</v>
      </c>
      <c r="F183" s="68">
        <f t="shared" si="8"/>
        <v>7440</v>
      </c>
      <c r="G183" s="68" t="str">
        <f t="shared" ca="1" si="9"/>
        <v>=IF(E183&gt;=20000,E183*10%,0)</v>
      </c>
    </row>
    <row r="184" spans="1:7">
      <c r="A184" s="68" t="s">
        <v>26</v>
      </c>
      <c r="B184" s="68" t="s">
        <v>32</v>
      </c>
      <c r="C184" s="68">
        <v>2</v>
      </c>
      <c r="D184" s="68">
        <v>1431</v>
      </c>
      <c r="E184" s="68">
        <f t="shared" si="7"/>
        <v>2862</v>
      </c>
      <c r="F184" s="68">
        <f t="shared" si="8"/>
        <v>0</v>
      </c>
      <c r="G184" s="68" t="str">
        <f t="shared" ca="1" si="9"/>
        <v>=IF(E184&gt;=20000,E184*10%,0)</v>
      </c>
    </row>
    <row r="185" spans="1:7">
      <c r="A185" s="68" t="s">
        <v>36</v>
      </c>
      <c r="B185" s="68" t="s">
        <v>18</v>
      </c>
      <c r="C185" s="68">
        <v>96</v>
      </c>
      <c r="D185" s="68">
        <v>1032</v>
      </c>
      <c r="E185" s="68">
        <f t="shared" si="7"/>
        <v>99072</v>
      </c>
      <c r="F185" s="68">
        <f t="shared" si="8"/>
        <v>9907.2000000000007</v>
      </c>
      <c r="G185" s="68" t="str">
        <f t="shared" ca="1" si="9"/>
        <v>=IF(E185&gt;=20000,E185*10%,0)</v>
      </c>
    </row>
    <row r="186" spans="1:7">
      <c r="A186" s="68" t="s">
        <v>23</v>
      </c>
      <c r="B186" s="68" t="s">
        <v>19</v>
      </c>
      <c r="C186" s="68">
        <v>39</v>
      </c>
      <c r="D186" s="68">
        <v>1397</v>
      </c>
      <c r="E186" s="68">
        <f t="shared" si="7"/>
        <v>54483</v>
      </c>
      <c r="F186" s="68">
        <f t="shared" si="8"/>
        <v>5448.3</v>
      </c>
      <c r="G186" s="68" t="str">
        <f t="shared" ca="1" si="9"/>
        <v>=IF(E186&gt;=20000,E186*10%,0)</v>
      </c>
    </row>
    <row r="187" spans="1:7">
      <c r="A187" s="68" t="s">
        <v>37</v>
      </c>
      <c r="B187" s="68" t="s">
        <v>24</v>
      </c>
      <c r="C187" s="68">
        <v>99</v>
      </c>
      <c r="D187" s="68">
        <v>1381</v>
      </c>
      <c r="E187" s="68">
        <f t="shared" si="7"/>
        <v>136719</v>
      </c>
      <c r="F187" s="68">
        <f t="shared" si="8"/>
        <v>13671.900000000001</v>
      </c>
      <c r="G187" s="68" t="str">
        <f t="shared" ca="1" si="9"/>
        <v>=IF(E187&gt;=20000,E187*10%,0)</v>
      </c>
    </row>
    <row r="188" spans="1:7">
      <c r="A188" s="68" t="s">
        <v>26</v>
      </c>
      <c r="B188" s="68" t="s">
        <v>27</v>
      </c>
      <c r="C188" s="68">
        <v>81</v>
      </c>
      <c r="D188" s="68">
        <v>1024</v>
      </c>
      <c r="E188" s="68">
        <f t="shared" si="7"/>
        <v>82944</v>
      </c>
      <c r="F188" s="68">
        <f t="shared" si="8"/>
        <v>8294.4</v>
      </c>
      <c r="G188" s="68" t="str">
        <f t="shared" ca="1" si="9"/>
        <v>=IF(E188&gt;=20000,E188*10%,0)</v>
      </c>
    </row>
    <row r="189" spans="1:7">
      <c r="A189" s="68" t="s">
        <v>17</v>
      </c>
      <c r="B189" s="68" t="s">
        <v>21</v>
      </c>
      <c r="C189" s="68">
        <v>57</v>
      </c>
      <c r="D189" s="68">
        <v>1200</v>
      </c>
      <c r="E189" s="68">
        <f t="shared" si="7"/>
        <v>68400</v>
      </c>
      <c r="F189" s="68">
        <f t="shared" si="8"/>
        <v>6840</v>
      </c>
      <c r="G189" s="68" t="str">
        <f t="shared" ca="1" si="9"/>
        <v>=IF(E189&gt;=20000,E189*10%,0)</v>
      </c>
    </row>
    <row r="190" spans="1:7">
      <c r="A190" s="68" t="s">
        <v>36</v>
      </c>
      <c r="B190" s="68" t="s">
        <v>34</v>
      </c>
      <c r="C190" s="68">
        <v>87</v>
      </c>
      <c r="D190" s="68">
        <v>1042</v>
      </c>
      <c r="E190" s="68">
        <f t="shared" si="7"/>
        <v>90654</v>
      </c>
      <c r="F190" s="68">
        <f t="shared" si="8"/>
        <v>9065.4</v>
      </c>
      <c r="G190" s="68" t="str">
        <f t="shared" ca="1" si="9"/>
        <v>=IF(E190&gt;=20000,E190*10%,0)</v>
      </c>
    </row>
    <row r="191" spans="1:7">
      <c r="A191" s="68" t="s">
        <v>36</v>
      </c>
      <c r="B191" s="68" t="s">
        <v>24</v>
      </c>
      <c r="C191" s="68">
        <v>81</v>
      </c>
      <c r="D191" s="68">
        <v>1183</v>
      </c>
      <c r="E191" s="68">
        <f t="shared" si="7"/>
        <v>95823</v>
      </c>
      <c r="F191" s="68">
        <f t="shared" si="8"/>
        <v>9582.3000000000011</v>
      </c>
      <c r="G191" s="68" t="str">
        <f t="shared" ca="1" si="9"/>
        <v>=IF(E191&gt;=20000,E191*10%,0)</v>
      </c>
    </row>
    <row r="192" spans="1:7">
      <c r="A192" s="68" t="s">
        <v>37</v>
      </c>
      <c r="B192" s="68" t="s">
        <v>34</v>
      </c>
      <c r="C192" s="68">
        <v>59</v>
      </c>
      <c r="D192" s="68">
        <v>1180</v>
      </c>
      <c r="E192" s="68">
        <f t="shared" si="7"/>
        <v>69620</v>
      </c>
      <c r="F192" s="68">
        <f t="shared" si="8"/>
        <v>6962</v>
      </c>
      <c r="G192" s="68" t="str">
        <f t="shared" ca="1" si="9"/>
        <v>=IF(E192&gt;=20000,E192*10%,0)</v>
      </c>
    </row>
    <row r="193" spans="1:7">
      <c r="A193" s="68" t="s">
        <v>17</v>
      </c>
      <c r="B193" s="68" t="s">
        <v>19</v>
      </c>
      <c r="C193" s="68">
        <v>8</v>
      </c>
      <c r="D193" s="68">
        <v>1365</v>
      </c>
      <c r="E193" s="68">
        <f t="shared" si="7"/>
        <v>10920</v>
      </c>
      <c r="F193" s="68">
        <f t="shared" si="8"/>
        <v>0</v>
      </c>
      <c r="G193" s="68" t="str">
        <f t="shared" ca="1" si="9"/>
        <v>=IF(E193&gt;=20000,E193*10%,0)</v>
      </c>
    </row>
    <row r="194" spans="1:7">
      <c r="A194" s="68" t="s">
        <v>17</v>
      </c>
      <c r="B194" s="68" t="s">
        <v>34</v>
      </c>
      <c r="C194" s="68">
        <v>23</v>
      </c>
      <c r="D194" s="68">
        <v>1035</v>
      </c>
      <c r="E194" s="68">
        <f t="shared" si="7"/>
        <v>23805</v>
      </c>
      <c r="F194" s="68">
        <f t="shared" si="8"/>
        <v>2380.5</v>
      </c>
      <c r="G194" s="68" t="str">
        <f t="shared" ca="1" si="9"/>
        <v>=IF(E194&gt;=20000,E194*10%,0)</v>
      </c>
    </row>
    <row r="195" spans="1:7">
      <c r="A195" s="68" t="s">
        <v>36</v>
      </c>
      <c r="B195" s="68" t="s">
        <v>27</v>
      </c>
      <c r="C195" s="68">
        <v>88</v>
      </c>
      <c r="D195" s="68">
        <v>1021</v>
      </c>
      <c r="E195" s="68">
        <f t="shared" ref="E195:E258" si="10">C195*D195</f>
        <v>89848</v>
      </c>
      <c r="F195" s="68">
        <f t="shared" ref="F195:F258" si="11">IF(E195&gt;=20000,E195*10%,0)</f>
        <v>8984.8000000000011</v>
      </c>
      <c r="G195" s="68" t="str">
        <f t="shared" ref="G195:G258" ca="1" si="12">_xlfn.FORMULATEXT(F195)</f>
        <v>=IF(E195&gt;=20000,E195*10%,0)</v>
      </c>
    </row>
    <row r="196" spans="1:7">
      <c r="A196" s="68" t="s">
        <v>17</v>
      </c>
      <c r="B196" s="68" t="s">
        <v>27</v>
      </c>
      <c r="C196" s="68">
        <v>57</v>
      </c>
      <c r="D196" s="68">
        <v>1053</v>
      </c>
      <c r="E196" s="68">
        <f t="shared" si="10"/>
        <v>60021</v>
      </c>
      <c r="F196" s="68">
        <f t="shared" si="11"/>
        <v>6002.1</v>
      </c>
      <c r="G196" s="68" t="str">
        <f t="shared" ca="1" si="12"/>
        <v>=IF(E196&gt;=20000,E196*10%,0)</v>
      </c>
    </row>
    <row r="197" spans="1:7">
      <c r="A197" s="68" t="s">
        <v>17</v>
      </c>
      <c r="B197" s="68" t="s">
        <v>21</v>
      </c>
      <c r="C197" s="68">
        <v>6</v>
      </c>
      <c r="D197" s="68">
        <v>1254</v>
      </c>
      <c r="E197" s="68">
        <f t="shared" si="10"/>
        <v>7524</v>
      </c>
      <c r="F197" s="68">
        <f t="shared" si="11"/>
        <v>0</v>
      </c>
      <c r="G197" s="68" t="str">
        <f t="shared" ca="1" si="12"/>
        <v>=IF(E197&gt;=20000,E197*10%,0)</v>
      </c>
    </row>
    <row r="198" spans="1:7">
      <c r="A198" s="68" t="s">
        <v>36</v>
      </c>
      <c r="B198" s="68" t="s">
        <v>27</v>
      </c>
      <c r="C198" s="68">
        <v>80</v>
      </c>
      <c r="D198" s="68">
        <v>1459</v>
      </c>
      <c r="E198" s="68">
        <f t="shared" si="10"/>
        <v>116720</v>
      </c>
      <c r="F198" s="68">
        <f t="shared" si="11"/>
        <v>11672</v>
      </c>
      <c r="G198" s="68" t="str">
        <f t="shared" ca="1" si="12"/>
        <v>=IF(E198&gt;=20000,E198*10%,0)</v>
      </c>
    </row>
    <row r="199" spans="1:7">
      <c r="A199" s="68" t="s">
        <v>36</v>
      </c>
      <c r="B199" s="68" t="s">
        <v>19</v>
      </c>
      <c r="C199" s="68">
        <v>74</v>
      </c>
      <c r="D199" s="68">
        <v>1459</v>
      </c>
      <c r="E199" s="68">
        <f t="shared" si="10"/>
        <v>107966</v>
      </c>
      <c r="F199" s="68">
        <f t="shared" si="11"/>
        <v>10796.6</v>
      </c>
      <c r="G199" s="68" t="str">
        <f t="shared" ca="1" si="12"/>
        <v>=IF(E199&gt;=20000,E199*10%,0)</v>
      </c>
    </row>
    <row r="200" spans="1:7">
      <c r="A200" s="68" t="s">
        <v>37</v>
      </c>
      <c r="B200" s="68" t="s">
        <v>18</v>
      </c>
      <c r="C200" s="68">
        <v>35</v>
      </c>
      <c r="D200" s="68">
        <v>1142</v>
      </c>
      <c r="E200" s="68">
        <f t="shared" si="10"/>
        <v>39970</v>
      </c>
      <c r="F200" s="68">
        <f t="shared" si="11"/>
        <v>3997</v>
      </c>
      <c r="G200" s="68" t="str">
        <f t="shared" ca="1" si="12"/>
        <v>=IF(E200&gt;=20000,E200*10%,0)</v>
      </c>
    </row>
    <row r="201" spans="1:7">
      <c r="A201" s="68" t="s">
        <v>23</v>
      </c>
      <c r="B201" s="68" t="s">
        <v>27</v>
      </c>
      <c r="C201" s="68">
        <v>26</v>
      </c>
      <c r="D201" s="68">
        <v>1500</v>
      </c>
      <c r="E201" s="68">
        <f t="shared" si="10"/>
        <v>39000</v>
      </c>
      <c r="F201" s="68">
        <f t="shared" si="11"/>
        <v>3900</v>
      </c>
      <c r="G201" s="68" t="str">
        <f t="shared" ca="1" si="12"/>
        <v>=IF(E201&gt;=20000,E201*10%,0)</v>
      </c>
    </row>
    <row r="202" spans="1:7">
      <c r="A202" s="68" t="s">
        <v>26</v>
      </c>
      <c r="B202" s="68" t="s">
        <v>18</v>
      </c>
      <c r="C202" s="68">
        <v>12</v>
      </c>
      <c r="D202" s="68">
        <v>1266</v>
      </c>
      <c r="E202" s="68">
        <f t="shared" si="10"/>
        <v>15192</v>
      </c>
      <c r="F202" s="68">
        <f t="shared" si="11"/>
        <v>0</v>
      </c>
      <c r="G202" s="68" t="str">
        <f t="shared" ca="1" si="12"/>
        <v>=IF(E202&gt;=20000,E202*10%,0)</v>
      </c>
    </row>
    <row r="203" spans="1:7">
      <c r="A203" s="68" t="s">
        <v>26</v>
      </c>
      <c r="B203" s="68" t="s">
        <v>21</v>
      </c>
      <c r="C203" s="68">
        <v>5</v>
      </c>
      <c r="D203" s="68">
        <v>1043</v>
      </c>
      <c r="E203" s="68">
        <f t="shared" si="10"/>
        <v>5215</v>
      </c>
      <c r="F203" s="68">
        <f t="shared" si="11"/>
        <v>0</v>
      </c>
      <c r="G203" s="68" t="str">
        <f t="shared" ca="1" si="12"/>
        <v>=IF(E203&gt;=20000,E203*10%,0)</v>
      </c>
    </row>
    <row r="204" spans="1:7">
      <c r="A204" s="68" t="s">
        <v>31</v>
      </c>
      <c r="B204" s="68" t="s">
        <v>19</v>
      </c>
      <c r="C204" s="68">
        <v>19</v>
      </c>
      <c r="D204" s="68">
        <v>1001</v>
      </c>
      <c r="E204" s="68">
        <f t="shared" si="10"/>
        <v>19019</v>
      </c>
      <c r="F204" s="68">
        <f t="shared" si="11"/>
        <v>0</v>
      </c>
      <c r="G204" s="68" t="str">
        <f t="shared" ca="1" si="12"/>
        <v>=IF(E204&gt;=20000,E204*10%,0)</v>
      </c>
    </row>
    <row r="205" spans="1:7">
      <c r="A205" s="68" t="s">
        <v>37</v>
      </c>
      <c r="B205" s="68" t="s">
        <v>34</v>
      </c>
      <c r="C205" s="68">
        <v>100</v>
      </c>
      <c r="D205" s="68">
        <v>1181</v>
      </c>
      <c r="E205" s="68">
        <f t="shared" si="10"/>
        <v>118100</v>
      </c>
      <c r="F205" s="68">
        <f t="shared" si="11"/>
        <v>11810</v>
      </c>
      <c r="G205" s="68" t="str">
        <f t="shared" ca="1" si="12"/>
        <v>=IF(E205&gt;=20000,E205*10%,0)</v>
      </c>
    </row>
    <row r="206" spans="1:7">
      <c r="A206" s="68" t="s">
        <v>17</v>
      </c>
      <c r="B206" s="68" t="s">
        <v>24</v>
      </c>
      <c r="C206" s="68">
        <v>74</v>
      </c>
      <c r="D206" s="68">
        <v>1109</v>
      </c>
      <c r="E206" s="68">
        <f t="shared" si="10"/>
        <v>82066</v>
      </c>
      <c r="F206" s="68">
        <f t="shared" si="11"/>
        <v>8206.6</v>
      </c>
      <c r="G206" s="68" t="str">
        <f t="shared" ca="1" si="12"/>
        <v>=IF(E206&gt;=20000,E206*10%,0)</v>
      </c>
    </row>
    <row r="207" spans="1:7">
      <c r="A207" s="68" t="s">
        <v>26</v>
      </c>
      <c r="B207" s="68" t="s">
        <v>27</v>
      </c>
      <c r="C207" s="68">
        <v>39</v>
      </c>
      <c r="D207" s="68">
        <v>1178</v>
      </c>
      <c r="E207" s="68">
        <f t="shared" si="10"/>
        <v>45942</v>
      </c>
      <c r="F207" s="68">
        <f t="shared" si="11"/>
        <v>4594.2</v>
      </c>
      <c r="G207" s="68" t="str">
        <f t="shared" ca="1" si="12"/>
        <v>=IF(E207&gt;=20000,E207*10%,0)</v>
      </c>
    </row>
    <row r="208" spans="1:7">
      <c r="A208" s="68" t="s">
        <v>36</v>
      </c>
      <c r="B208" s="68" t="s">
        <v>27</v>
      </c>
      <c r="C208" s="68">
        <v>9</v>
      </c>
      <c r="D208" s="68">
        <v>1117</v>
      </c>
      <c r="E208" s="68">
        <f t="shared" si="10"/>
        <v>10053</v>
      </c>
      <c r="F208" s="68">
        <f t="shared" si="11"/>
        <v>0</v>
      </c>
      <c r="G208" s="68" t="str">
        <f t="shared" ca="1" si="12"/>
        <v>=IF(E208&gt;=20000,E208*10%,0)</v>
      </c>
    </row>
    <row r="209" spans="1:7">
      <c r="A209" s="68" t="s">
        <v>23</v>
      </c>
      <c r="B209" s="68" t="s">
        <v>19</v>
      </c>
      <c r="C209" s="68">
        <v>5</v>
      </c>
      <c r="D209" s="68">
        <v>1389</v>
      </c>
      <c r="E209" s="68">
        <f t="shared" si="10"/>
        <v>6945</v>
      </c>
      <c r="F209" s="68">
        <f t="shared" si="11"/>
        <v>0</v>
      </c>
      <c r="G209" s="68" t="str">
        <f t="shared" ca="1" si="12"/>
        <v>=IF(E209&gt;=20000,E209*10%,0)</v>
      </c>
    </row>
    <row r="210" spans="1:7">
      <c r="A210" s="68" t="s">
        <v>37</v>
      </c>
      <c r="B210" s="68" t="s">
        <v>34</v>
      </c>
      <c r="C210" s="68">
        <v>35</v>
      </c>
      <c r="D210" s="68">
        <v>1031</v>
      </c>
      <c r="E210" s="68">
        <f t="shared" si="10"/>
        <v>36085</v>
      </c>
      <c r="F210" s="68">
        <f t="shared" si="11"/>
        <v>3608.5</v>
      </c>
      <c r="G210" s="68" t="str">
        <f t="shared" ca="1" si="12"/>
        <v>=IF(E210&gt;=20000,E210*10%,0)</v>
      </c>
    </row>
    <row r="211" spans="1:7">
      <c r="A211" s="68" t="s">
        <v>23</v>
      </c>
      <c r="B211" s="68" t="s">
        <v>18</v>
      </c>
      <c r="C211" s="68">
        <v>89</v>
      </c>
      <c r="D211" s="68">
        <v>1064</v>
      </c>
      <c r="E211" s="68">
        <f t="shared" si="10"/>
        <v>94696</v>
      </c>
      <c r="F211" s="68">
        <f t="shared" si="11"/>
        <v>9469.6</v>
      </c>
      <c r="G211" s="68" t="str">
        <f t="shared" ca="1" si="12"/>
        <v>=IF(E211&gt;=20000,E211*10%,0)</v>
      </c>
    </row>
    <row r="212" spans="1:7">
      <c r="A212" s="68" t="s">
        <v>23</v>
      </c>
      <c r="B212" s="68" t="s">
        <v>21</v>
      </c>
      <c r="C212" s="68">
        <v>79</v>
      </c>
      <c r="D212" s="68">
        <v>1354</v>
      </c>
      <c r="E212" s="68">
        <f t="shared" si="10"/>
        <v>106966</v>
      </c>
      <c r="F212" s="68">
        <f t="shared" si="11"/>
        <v>10696.6</v>
      </c>
      <c r="G212" s="68" t="str">
        <f t="shared" ca="1" si="12"/>
        <v>=IF(E212&gt;=20000,E212*10%,0)</v>
      </c>
    </row>
    <row r="213" spans="1:7">
      <c r="A213" s="68" t="s">
        <v>37</v>
      </c>
      <c r="B213" s="68" t="s">
        <v>21</v>
      </c>
      <c r="C213" s="68">
        <v>58</v>
      </c>
      <c r="D213" s="68">
        <v>1474</v>
      </c>
      <c r="E213" s="68">
        <f t="shared" si="10"/>
        <v>85492</v>
      </c>
      <c r="F213" s="68">
        <f t="shared" si="11"/>
        <v>8549.2000000000007</v>
      </c>
      <c r="G213" s="68" t="str">
        <f t="shared" ca="1" si="12"/>
        <v>=IF(E213&gt;=20000,E213*10%,0)</v>
      </c>
    </row>
    <row r="214" spans="1:7">
      <c r="A214" s="68" t="s">
        <v>31</v>
      </c>
      <c r="B214" s="68" t="s">
        <v>34</v>
      </c>
      <c r="C214" s="68">
        <v>91</v>
      </c>
      <c r="D214" s="68">
        <v>1297</v>
      </c>
      <c r="E214" s="68">
        <f t="shared" si="10"/>
        <v>118027</v>
      </c>
      <c r="F214" s="68">
        <f t="shared" si="11"/>
        <v>11802.7</v>
      </c>
      <c r="G214" s="68" t="str">
        <f t="shared" ca="1" si="12"/>
        <v>=IF(E214&gt;=20000,E214*10%,0)</v>
      </c>
    </row>
    <row r="215" spans="1:7">
      <c r="A215" s="68" t="s">
        <v>26</v>
      </c>
      <c r="B215" s="68" t="s">
        <v>27</v>
      </c>
      <c r="C215" s="68">
        <v>23</v>
      </c>
      <c r="D215" s="68">
        <v>1309</v>
      </c>
      <c r="E215" s="68">
        <f t="shared" si="10"/>
        <v>30107</v>
      </c>
      <c r="F215" s="68">
        <f t="shared" si="11"/>
        <v>3010.7000000000003</v>
      </c>
      <c r="G215" s="68" t="str">
        <f t="shared" ca="1" si="12"/>
        <v>=IF(E215&gt;=20000,E215*10%,0)</v>
      </c>
    </row>
    <row r="216" spans="1:7">
      <c r="A216" s="68" t="s">
        <v>37</v>
      </c>
      <c r="B216" s="68" t="s">
        <v>27</v>
      </c>
      <c r="C216" s="68">
        <v>59</v>
      </c>
      <c r="D216" s="68">
        <v>1165</v>
      </c>
      <c r="E216" s="68">
        <f t="shared" si="10"/>
        <v>68735</v>
      </c>
      <c r="F216" s="68">
        <f t="shared" si="11"/>
        <v>6873.5</v>
      </c>
      <c r="G216" s="68" t="str">
        <f t="shared" ca="1" si="12"/>
        <v>=IF(E216&gt;=20000,E216*10%,0)</v>
      </c>
    </row>
    <row r="217" spans="1:7">
      <c r="A217" s="68" t="s">
        <v>36</v>
      </c>
      <c r="B217" s="68" t="s">
        <v>27</v>
      </c>
      <c r="C217" s="68">
        <v>40</v>
      </c>
      <c r="D217" s="68">
        <v>1302</v>
      </c>
      <c r="E217" s="68">
        <f t="shared" si="10"/>
        <v>52080</v>
      </c>
      <c r="F217" s="68">
        <f t="shared" si="11"/>
        <v>5208</v>
      </c>
      <c r="G217" s="68" t="str">
        <f t="shared" ca="1" si="12"/>
        <v>=IF(E217&gt;=20000,E217*10%,0)</v>
      </c>
    </row>
    <row r="218" spans="1:7">
      <c r="A218" s="68" t="s">
        <v>36</v>
      </c>
      <c r="B218" s="68" t="s">
        <v>18</v>
      </c>
      <c r="C218" s="68">
        <v>58</v>
      </c>
      <c r="D218" s="68">
        <v>1080</v>
      </c>
      <c r="E218" s="68">
        <f t="shared" si="10"/>
        <v>62640</v>
      </c>
      <c r="F218" s="68">
        <f t="shared" si="11"/>
        <v>6264</v>
      </c>
      <c r="G218" s="68" t="str">
        <f t="shared" ca="1" si="12"/>
        <v>=IF(E218&gt;=20000,E218*10%,0)</v>
      </c>
    </row>
    <row r="219" spans="1:7">
      <c r="A219" s="68" t="s">
        <v>36</v>
      </c>
      <c r="B219" s="68" t="s">
        <v>18</v>
      </c>
      <c r="C219" s="68">
        <v>54</v>
      </c>
      <c r="D219" s="68">
        <v>1204</v>
      </c>
      <c r="E219" s="68">
        <f t="shared" si="10"/>
        <v>65016</v>
      </c>
      <c r="F219" s="68">
        <f t="shared" si="11"/>
        <v>6501.6</v>
      </c>
      <c r="G219" s="68" t="str">
        <f t="shared" ca="1" si="12"/>
        <v>=IF(E219&gt;=20000,E219*10%,0)</v>
      </c>
    </row>
    <row r="220" spans="1:7">
      <c r="A220" s="68" t="s">
        <v>17</v>
      </c>
      <c r="B220" s="68" t="s">
        <v>24</v>
      </c>
      <c r="C220" s="68">
        <v>30</v>
      </c>
      <c r="D220" s="68">
        <v>1057</v>
      </c>
      <c r="E220" s="68">
        <f t="shared" si="10"/>
        <v>31710</v>
      </c>
      <c r="F220" s="68">
        <f t="shared" si="11"/>
        <v>3171</v>
      </c>
      <c r="G220" s="68" t="str">
        <f t="shared" ca="1" si="12"/>
        <v>=IF(E220&gt;=20000,E220*10%,0)</v>
      </c>
    </row>
    <row r="221" spans="1:7">
      <c r="A221" s="68" t="s">
        <v>36</v>
      </c>
      <c r="B221" s="68" t="s">
        <v>34</v>
      </c>
      <c r="C221" s="68">
        <v>88</v>
      </c>
      <c r="D221" s="68">
        <v>1288</v>
      </c>
      <c r="E221" s="68">
        <f t="shared" si="10"/>
        <v>113344</v>
      </c>
      <c r="F221" s="68">
        <f t="shared" si="11"/>
        <v>11334.400000000001</v>
      </c>
      <c r="G221" s="68" t="str">
        <f t="shared" ca="1" si="12"/>
        <v>=IF(E221&gt;=20000,E221*10%,0)</v>
      </c>
    </row>
    <row r="222" spans="1:7">
      <c r="A222" s="68" t="s">
        <v>26</v>
      </c>
      <c r="B222" s="68" t="s">
        <v>32</v>
      </c>
      <c r="C222" s="68">
        <v>16</v>
      </c>
      <c r="D222" s="68">
        <v>1105</v>
      </c>
      <c r="E222" s="68">
        <f t="shared" si="10"/>
        <v>17680</v>
      </c>
      <c r="F222" s="68">
        <f t="shared" si="11"/>
        <v>0</v>
      </c>
      <c r="G222" s="68" t="str">
        <f t="shared" ca="1" si="12"/>
        <v>=IF(E222&gt;=20000,E222*10%,0)</v>
      </c>
    </row>
    <row r="223" spans="1:7">
      <c r="A223" s="68" t="s">
        <v>23</v>
      </c>
      <c r="B223" s="68" t="s">
        <v>32</v>
      </c>
      <c r="C223" s="68">
        <v>80</v>
      </c>
      <c r="D223" s="68">
        <v>1269</v>
      </c>
      <c r="E223" s="68">
        <f t="shared" si="10"/>
        <v>101520</v>
      </c>
      <c r="F223" s="68">
        <f t="shared" si="11"/>
        <v>10152</v>
      </c>
      <c r="G223" s="68" t="str">
        <f t="shared" ca="1" si="12"/>
        <v>=IF(E223&gt;=20000,E223*10%,0)</v>
      </c>
    </row>
    <row r="224" spans="1:7">
      <c r="A224" s="68" t="s">
        <v>31</v>
      </c>
      <c r="B224" s="68" t="s">
        <v>27</v>
      </c>
      <c r="C224" s="68">
        <v>98</v>
      </c>
      <c r="D224" s="68">
        <v>1177</v>
      </c>
      <c r="E224" s="68">
        <f t="shared" si="10"/>
        <v>115346</v>
      </c>
      <c r="F224" s="68">
        <f t="shared" si="11"/>
        <v>11534.6</v>
      </c>
      <c r="G224" s="68" t="str">
        <f t="shared" ca="1" si="12"/>
        <v>=IF(E224&gt;=20000,E224*10%,0)</v>
      </c>
    </row>
    <row r="225" spans="1:7">
      <c r="A225" s="68" t="s">
        <v>31</v>
      </c>
      <c r="B225" s="68" t="s">
        <v>19</v>
      </c>
      <c r="C225" s="68">
        <v>52</v>
      </c>
      <c r="D225" s="68">
        <v>1461</v>
      </c>
      <c r="E225" s="68">
        <f t="shared" si="10"/>
        <v>75972</v>
      </c>
      <c r="F225" s="68">
        <f t="shared" si="11"/>
        <v>7597.2000000000007</v>
      </c>
      <c r="G225" s="68" t="str">
        <f t="shared" ca="1" si="12"/>
        <v>=IF(E225&gt;=20000,E225*10%,0)</v>
      </c>
    </row>
    <row r="226" spans="1:7">
      <c r="A226" s="68" t="s">
        <v>36</v>
      </c>
      <c r="B226" s="68" t="s">
        <v>34</v>
      </c>
      <c r="C226" s="68">
        <v>58</v>
      </c>
      <c r="D226" s="68">
        <v>1290</v>
      </c>
      <c r="E226" s="68">
        <f t="shared" si="10"/>
        <v>74820</v>
      </c>
      <c r="F226" s="68">
        <f t="shared" si="11"/>
        <v>7482</v>
      </c>
      <c r="G226" s="68" t="str">
        <f t="shared" ca="1" si="12"/>
        <v>=IF(E226&gt;=20000,E226*10%,0)</v>
      </c>
    </row>
    <row r="227" spans="1:7">
      <c r="A227" s="68" t="s">
        <v>17</v>
      </c>
      <c r="B227" s="68" t="s">
        <v>21</v>
      </c>
      <c r="C227" s="68">
        <v>69</v>
      </c>
      <c r="D227" s="68">
        <v>1175</v>
      </c>
      <c r="E227" s="68">
        <f t="shared" si="10"/>
        <v>81075</v>
      </c>
      <c r="F227" s="68">
        <f t="shared" si="11"/>
        <v>8107.5</v>
      </c>
      <c r="G227" s="68" t="str">
        <f t="shared" ca="1" si="12"/>
        <v>=IF(E227&gt;=20000,E227*10%,0)</v>
      </c>
    </row>
    <row r="228" spans="1:7">
      <c r="A228" s="68" t="s">
        <v>26</v>
      </c>
      <c r="B228" s="68" t="s">
        <v>32</v>
      </c>
      <c r="C228" s="68">
        <v>55</v>
      </c>
      <c r="D228" s="68">
        <v>1425</v>
      </c>
      <c r="E228" s="68">
        <f t="shared" si="10"/>
        <v>78375</v>
      </c>
      <c r="F228" s="68">
        <f t="shared" si="11"/>
        <v>7837.5</v>
      </c>
      <c r="G228" s="68" t="str">
        <f t="shared" ca="1" si="12"/>
        <v>=IF(E228&gt;=20000,E228*10%,0)</v>
      </c>
    </row>
    <row r="229" spans="1:7">
      <c r="A229" s="68" t="s">
        <v>17</v>
      </c>
      <c r="B229" s="68" t="s">
        <v>19</v>
      </c>
      <c r="C229" s="68">
        <v>89</v>
      </c>
      <c r="D229" s="68">
        <v>1369</v>
      </c>
      <c r="E229" s="68">
        <f t="shared" si="10"/>
        <v>121841</v>
      </c>
      <c r="F229" s="68">
        <f t="shared" si="11"/>
        <v>12184.1</v>
      </c>
      <c r="G229" s="68" t="str">
        <f t="shared" ca="1" si="12"/>
        <v>=IF(E229&gt;=20000,E229*10%,0)</v>
      </c>
    </row>
    <row r="230" spans="1:7">
      <c r="A230" s="68" t="s">
        <v>36</v>
      </c>
      <c r="B230" s="68" t="s">
        <v>27</v>
      </c>
      <c r="C230" s="68">
        <v>33</v>
      </c>
      <c r="D230" s="68">
        <v>1477</v>
      </c>
      <c r="E230" s="68">
        <f t="shared" si="10"/>
        <v>48741</v>
      </c>
      <c r="F230" s="68">
        <f t="shared" si="11"/>
        <v>4874.1000000000004</v>
      </c>
      <c r="G230" s="68" t="str">
        <f t="shared" ca="1" si="12"/>
        <v>=IF(E230&gt;=20000,E230*10%,0)</v>
      </c>
    </row>
    <row r="231" spans="1:7">
      <c r="A231" s="68" t="s">
        <v>17</v>
      </c>
      <c r="B231" s="68" t="s">
        <v>18</v>
      </c>
      <c r="C231" s="68">
        <v>44</v>
      </c>
      <c r="D231" s="68">
        <v>1102</v>
      </c>
      <c r="E231" s="68">
        <f t="shared" si="10"/>
        <v>48488</v>
      </c>
      <c r="F231" s="68">
        <f t="shared" si="11"/>
        <v>4848.8</v>
      </c>
      <c r="G231" s="68" t="str">
        <f t="shared" ca="1" si="12"/>
        <v>=IF(E231&gt;=20000,E231*10%,0)</v>
      </c>
    </row>
    <row r="232" spans="1:7">
      <c r="A232" s="68" t="s">
        <v>23</v>
      </c>
      <c r="B232" s="68" t="s">
        <v>32</v>
      </c>
      <c r="C232" s="68">
        <v>86</v>
      </c>
      <c r="D232" s="68">
        <v>1348</v>
      </c>
      <c r="E232" s="68">
        <f t="shared" si="10"/>
        <v>115928</v>
      </c>
      <c r="F232" s="68">
        <f t="shared" si="11"/>
        <v>11592.800000000001</v>
      </c>
      <c r="G232" s="68" t="str">
        <f t="shared" ca="1" si="12"/>
        <v>=IF(E232&gt;=20000,E232*10%,0)</v>
      </c>
    </row>
    <row r="233" spans="1:7">
      <c r="A233" s="68" t="s">
        <v>31</v>
      </c>
      <c r="B233" s="68" t="s">
        <v>34</v>
      </c>
      <c r="C233" s="68">
        <v>12</v>
      </c>
      <c r="D233" s="68">
        <v>1254</v>
      </c>
      <c r="E233" s="68">
        <f t="shared" si="10"/>
        <v>15048</v>
      </c>
      <c r="F233" s="68">
        <f t="shared" si="11"/>
        <v>0</v>
      </c>
      <c r="G233" s="68" t="str">
        <f t="shared" ca="1" si="12"/>
        <v>=IF(E233&gt;=20000,E233*10%,0)</v>
      </c>
    </row>
    <row r="234" spans="1:7">
      <c r="A234" s="68" t="s">
        <v>17</v>
      </c>
      <c r="B234" s="68" t="s">
        <v>18</v>
      </c>
      <c r="C234" s="68">
        <v>36</v>
      </c>
      <c r="D234" s="68">
        <v>1483</v>
      </c>
      <c r="E234" s="68">
        <f t="shared" si="10"/>
        <v>53388</v>
      </c>
      <c r="F234" s="68">
        <f t="shared" si="11"/>
        <v>5338.8</v>
      </c>
      <c r="G234" s="68" t="str">
        <f t="shared" ca="1" si="12"/>
        <v>=IF(E234&gt;=20000,E234*10%,0)</v>
      </c>
    </row>
    <row r="235" spans="1:7">
      <c r="A235" s="68" t="s">
        <v>17</v>
      </c>
      <c r="B235" s="68" t="s">
        <v>34</v>
      </c>
      <c r="C235" s="68">
        <v>24</v>
      </c>
      <c r="D235" s="68">
        <v>1082</v>
      </c>
      <c r="E235" s="68">
        <f t="shared" si="10"/>
        <v>25968</v>
      </c>
      <c r="F235" s="68">
        <f t="shared" si="11"/>
        <v>2596.8000000000002</v>
      </c>
      <c r="G235" s="68" t="str">
        <f t="shared" ca="1" si="12"/>
        <v>=IF(E235&gt;=20000,E235*10%,0)</v>
      </c>
    </row>
    <row r="236" spans="1:7">
      <c r="A236" s="68" t="s">
        <v>17</v>
      </c>
      <c r="B236" s="68" t="s">
        <v>19</v>
      </c>
      <c r="C236" s="68">
        <v>50</v>
      </c>
      <c r="D236" s="68">
        <v>1252</v>
      </c>
      <c r="E236" s="68">
        <f t="shared" si="10"/>
        <v>62600</v>
      </c>
      <c r="F236" s="68">
        <f t="shared" si="11"/>
        <v>6260</v>
      </c>
      <c r="G236" s="68" t="str">
        <f t="shared" ca="1" si="12"/>
        <v>=IF(E236&gt;=20000,E236*10%,0)</v>
      </c>
    </row>
    <row r="237" spans="1:7">
      <c r="A237" s="68" t="s">
        <v>26</v>
      </c>
      <c r="B237" s="68" t="s">
        <v>34</v>
      </c>
      <c r="C237" s="68">
        <v>35</v>
      </c>
      <c r="D237" s="68">
        <v>1229</v>
      </c>
      <c r="E237" s="68">
        <f t="shared" si="10"/>
        <v>43015</v>
      </c>
      <c r="F237" s="68">
        <f t="shared" si="11"/>
        <v>4301.5</v>
      </c>
      <c r="G237" s="68" t="str">
        <f t="shared" ca="1" si="12"/>
        <v>=IF(E237&gt;=20000,E237*10%,0)</v>
      </c>
    </row>
    <row r="238" spans="1:7">
      <c r="A238" s="68" t="s">
        <v>17</v>
      </c>
      <c r="B238" s="68" t="s">
        <v>18</v>
      </c>
      <c r="C238" s="68">
        <v>74</v>
      </c>
      <c r="D238" s="68">
        <v>1321</v>
      </c>
      <c r="E238" s="68">
        <f t="shared" si="10"/>
        <v>97754</v>
      </c>
      <c r="F238" s="68">
        <f t="shared" si="11"/>
        <v>9775.4</v>
      </c>
      <c r="G238" s="68" t="str">
        <f t="shared" ca="1" si="12"/>
        <v>=IF(E238&gt;=20000,E238*10%,0)</v>
      </c>
    </row>
    <row r="239" spans="1:7">
      <c r="A239" s="68" t="s">
        <v>26</v>
      </c>
      <c r="B239" s="68" t="s">
        <v>19</v>
      </c>
      <c r="C239" s="68">
        <v>7</v>
      </c>
      <c r="D239" s="68">
        <v>1442</v>
      </c>
      <c r="E239" s="68">
        <f t="shared" si="10"/>
        <v>10094</v>
      </c>
      <c r="F239" s="68">
        <f t="shared" si="11"/>
        <v>0</v>
      </c>
      <c r="G239" s="68" t="str">
        <f t="shared" ca="1" si="12"/>
        <v>=IF(E239&gt;=20000,E239*10%,0)</v>
      </c>
    </row>
    <row r="240" spans="1:7">
      <c r="A240" s="68" t="s">
        <v>26</v>
      </c>
      <c r="B240" s="68" t="s">
        <v>34</v>
      </c>
      <c r="C240" s="68">
        <v>87</v>
      </c>
      <c r="D240" s="68">
        <v>1135</v>
      </c>
      <c r="E240" s="68">
        <f t="shared" si="10"/>
        <v>98745</v>
      </c>
      <c r="F240" s="68">
        <f t="shared" si="11"/>
        <v>9874.5</v>
      </c>
      <c r="G240" s="68" t="str">
        <f t="shared" ca="1" si="12"/>
        <v>=IF(E240&gt;=20000,E240*10%,0)</v>
      </c>
    </row>
    <row r="241" spans="1:7">
      <c r="A241" s="68" t="s">
        <v>26</v>
      </c>
      <c r="B241" s="68" t="s">
        <v>19</v>
      </c>
      <c r="C241" s="68">
        <v>96</v>
      </c>
      <c r="D241" s="68">
        <v>1196</v>
      </c>
      <c r="E241" s="68">
        <f t="shared" si="10"/>
        <v>114816</v>
      </c>
      <c r="F241" s="68">
        <f t="shared" si="11"/>
        <v>11481.6</v>
      </c>
      <c r="G241" s="68" t="str">
        <f t="shared" ca="1" si="12"/>
        <v>=IF(E241&gt;=20000,E241*10%,0)</v>
      </c>
    </row>
    <row r="242" spans="1:7">
      <c r="A242" s="68" t="s">
        <v>23</v>
      </c>
      <c r="B242" s="68" t="s">
        <v>24</v>
      </c>
      <c r="C242" s="68">
        <v>14</v>
      </c>
      <c r="D242" s="68">
        <v>1315</v>
      </c>
      <c r="E242" s="68">
        <f t="shared" si="10"/>
        <v>18410</v>
      </c>
      <c r="F242" s="68">
        <f t="shared" si="11"/>
        <v>0</v>
      </c>
      <c r="G242" s="68" t="str">
        <f t="shared" ca="1" si="12"/>
        <v>=IF(E242&gt;=20000,E242*10%,0)</v>
      </c>
    </row>
    <row r="243" spans="1:7">
      <c r="A243" s="68" t="s">
        <v>17</v>
      </c>
      <c r="B243" s="68" t="s">
        <v>18</v>
      </c>
      <c r="C243" s="68">
        <v>54</v>
      </c>
      <c r="D243" s="68">
        <v>1076</v>
      </c>
      <c r="E243" s="68">
        <f t="shared" si="10"/>
        <v>58104</v>
      </c>
      <c r="F243" s="68">
        <f t="shared" si="11"/>
        <v>5810.4000000000005</v>
      </c>
      <c r="G243" s="68" t="str">
        <f t="shared" ca="1" si="12"/>
        <v>=IF(E243&gt;=20000,E243*10%,0)</v>
      </c>
    </row>
    <row r="244" spans="1:7">
      <c r="A244" s="68" t="s">
        <v>17</v>
      </c>
      <c r="B244" s="68" t="s">
        <v>24</v>
      </c>
      <c r="C244" s="68">
        <v>77</v>
      </c>
      <c r="D244" s="68">
        <v>1328</v>
      </c>
      <c r="E244" s="68">
        <f t="shared" si="10"/>
        <v>102256</v>
      </c>
      <c r="F244" s="68">
        <f t="shared" si="11"/>
        <v>10225.6</v>
      </c>
      <c r="G244" s="68" t="str">
        <f t="shared" ca="1" si="12"/>
        <v>=IF(E244&gt;=20000,E244*10%,0)</v>
      </c>
    </row>
    <row r="245" spans="1:7">
      <c r="A245" s="68" t="s">
        <v>26</v>
      </c>
      <c r="B245" s="68" t="s">
        <v>27</v>
      </c>
      <c r="C245" s="68">
        <v>74</v>
      </c>
      <c r="D245" s="68">
        <v>1175</v>
      </c>
      <c r="E245" s="68">
        <f t="shared" si="10"/>
        <v>86950</v>
      </c>
      <c r="F245" s="68">
        <f t="shared" si="11"/>
        <v>8695</v>
      </c>
      <c r="G245" s="68" t="str">
        <f t="shared" ca="1" si="12"/>
        <v>=IF(E245&gt;=20000,E245*10%,0)</v>
      </c>
    </row>
    <row r="246" spans="1:7">
      <c r="A246" s="68" t="s">
        <v>23</v>
      </c>
      <c r="B246" s="68" t="s">
        <v>18</v>
      </c>
      <c r="C246" s="68">
        <v>93</v>
      </c>
      <c r="D246" s="68">
        <v>1287</v>
      </c>
      <c r="E246" s="68">
        <f t="shared" si="10"/>
        <v>119691</v>
      </c>
      <c r="F246" s="68">
        <f t="shared" si="11"/>
        <v>11969.1</v>
      </c>
      <c r="G246" s="68" t="str">
        <f t="shared" ca="1" si="12"/>
        <v>=IF(E246&gt;=20000,E246*10%,0)</v>
      </c>
    </row>
    <row r="247" spans="1:7">
      <c r="A247" s="68" t="s">
        <v>17</v>
      </c>
      <c r="B247" s="68" t="s">
        <v>19</v>
      </c>
      <c r="C247" s="68">
        <v>60</v>
      </c>
      <c r="D247" s="68">
        <v>1047</v>
      </c>
      <c r="E247" s="68">
        <f t="shared" si="10"/>
        <v>62820</v>
      </c>
      <c r="F247" s="68">
        <f t="shared" si="11"/>
        <v>6282</v>
      </c>
      <c r="G247" s="68" t="str">
        <f t="shared" ca="1" si="12"/>
        <v>=IF(E247&gt;=20000,E247*10%,0)</v>
      </c>
    </row>
    <row r="248" spans="1:7">
      <c r="A248" s="68" t="s">
        <v>31</v>
      </c>
      <c r="B248" s="68" t="s">
        <v>27</v>
      </c>
      <c r="C248" s="68">
        <v>34</v>
      </c>
      <c r="D248" s="68">
        <v>1113</v>
      </c>
      <c r="E248" s="68">
        <f t="shared" si="10"/>
        <v>37842</v>
      </c>
      <c r="F248" s="68">
        <f t="shared" si="11"/>
        <v>3784.2000000000003</v>
      </c>
      <c r="G248" s="68" t="str">
        <f t="shared" ca="1" si="12"/>
        <v>=IF(E248&gt;=20000,E248*10%,0)</v>
      </c>
    </row>
    <row r="249" spans="1:7">
      <c r="A249" s="68" t="s">
        <v>17</v>
      </c>
      <c r="B249" s="68" t="s">
        <v>21</v>
      </c>
      <c r="C249" s="68">
        <v>16</v>
      </c>
      <c r="D249" s="68">
        <v>1246</v>
      </c>
      <c r="E249" s="68">
        <f t="shared" si="10"/>
        <v>19936</v>
      </c>
      <c r="F249" s="68">
        <f t="shared" si="11"/>
        <v>0</v>
      </c>
      <c r="G249" s="68" t="str">
        <f t="shared" ca="1" si="12"/>
        <v>=IF(E249&gt;=20000,E249*10%,0)</v>
      </c>
    </row>
    <row r="250" spans="1:7">
      <c r="A250" s="68" t="s">
        <v>23</v>
      </c>
      <c r="B250" s="68" t="s">
        <v>32</v>
      </c>
      <c r="C250" s="68">
        <v>52</v>
      </c>
      <c r="D250" s="68">
        <v>1153</v>
      </c>
      <c r="E250" s="68">
        <f t="shared" si="10"/>
        <v>59956</v>
      </c>
      <c r="F250" s="68">
        <f t="shared" si="11"/>
        <v>5995.6</v>
      </c>
      <c r="G250" s="68" t="str">
        <f t="shared" ca="1" si="12"/>
        <v>=IF(E250&gt;=20000,E250*10%,0)</v>
      </c>
    </row>
    <row r="251" spans="1:7">
      <c r="A251" s="68" t="s">
        <v>37</v>
      </c>
      <c r="B251" s="68" t="s">
        <v>32</v>
      </c>
      <c r="C251" s="68">
        <v>48</v>
      </c>
      <c r="D251" s="68">
        <v>1038</v>
      </c>
      <c r="E251" s="68">
        <f t="shared" si="10"/>
        <v>49824</v>
      </c>
      <c r="F251" s="68">
        <f t="shared" si="11"/>
        <v>4982.4000000000005</v>
      </c>
      <c r="G251" s="68" t="str">
        <f t="shared" ca="1" si="12"/>
        <v>=IF(E251&gt;=20000,E251*10%,0)</v>
      </c>
    </row>
    <row r="252" spans="1:7">
      <c r="A252" s="68" t="s">
        <v>36</v>
      </c>
      <c r="B252" s="68" t="s">
        <v>34</v>
      </c>
      <c r="C252" s="68">
        <v>73</v>
      </c>
      <c r="D252" s="68">
        <v>1449</v>
      </c>
      <c r="E252" s="68">
        <f t="shared" si="10"/>
        <v>105777</v>
      </c>
      <c r="F252" s="68">
        <f t="shared" si="11"/>
        <v>10577.7</v>
      </c>
      <c r="G252" s="68" t="str">
        <f t="shared" ca="1" si="12"/>
        <v>=IF(E252&gt;=20000,E252*10%,0)</v>
      </c>
    </row>
    <row r="253" spans="1:7">
      <c r="A253" s="68" t="s">
        <v>23</v>
      </c>
      <c r="B253" s="68" t="s">
        <v>24</v>
      </c>
      <c r="C253" s="68">
        <v>10</v>
      </c>
      <c r="D253" s="68">
        <v>1183</v>
      </c>
      <c r="E253" s="68">
        <f t="shared" si="10"/>
        <v>11830</v>
      </c>
      <c r="F253" s="68">
        <f t="shared" si="11"/>
        <v>0</v>
      </c>
      <c r="G253" s="68" t="str">
        <f t="shared" ca="1" si="12"/>
        <v>=IF(E253&gt;=20000,E253*10%,0)</v>
      </c>
    </row>
    <row r="254" spans="1:7">
      <c r="A254" s="68" t="s">
        <v>17</v>
      </c>
      <c r="B254" s="68" t="s">
        <v>19</v>
      </c>
      <c r="C254" s="68">
        <v>79</v>
      </c>
      <c r="D254" s="68">
        <v>1455</v>
      </c>
      <c r="E254" s="68">
        <f t="shared" si="10"/>
        <v>114945</v>
      </c>
      <c r="F254" s="68">
        <f t="shared" si="11"/>
        <v>11494.5</v>
      </c>
      <c r="G254" s="68" t="str">
        <f t="shared" ca="1" si="12"/>
        <v>=IF(E254&gt;=20000,E254*10%,0)</v>
      </c>
    </row>
    <row r="255" spans="1:7">
      <c r="A255" s="68" t="s">
        <v>23</v>
      </c>
      <c r="B255" s="68" t="s">
        <v>34</v>
      </c>
      <c r="C255" s="68">
        <v>100</v>
      </c>
      <c r="D255" s="68">
        <v>1470</v>
      </c>
      <c r="E255" s="68">
        <f t="shared" si="10"/>
        <v>147000</v>
      </c>
      <c r="F255" s="68">
        <f t="shared" si="11"/>
        <v>14700</v>
      </c>
      <c r="G255" s="68" t="str">
        <f t="shared" ca="1" si="12"/>
        <v>=IF(E255&gt;=20000,E255*10%,0)</v>
      </c>
    </row>
    <row r="256" spans="1:7">
      <c r="A256" s="68" t="s">
        <v>31</v>
      </c>
      <c r="B256" s="68" t="s">
        <v>34</v>
      </c>
      <c r="C256" s="68">
        <v>74</v>
      </c>
      <c r="D256" s="68">
        <v>1223</v>
      </c>
      <c r="E256" s="68">
        <f t="shared" si="10"/>
        <v>90502</v>
      </c>
      <c r="F256" s="68">
        <f t="shared" si="11"/>
        <v>9050.2000000000007</v>
      </c>
      <c r="G256" s="68" t="str">
        <f t="shared" ca="1" si="12"/>
        <v>=IF(E256&gt;=20000,E256*10%,0)</v>
      </c>
    </row>
    <row r="257" spans="1:7">
      <c r="A257" s="68" t="s">
        <v>23</v>
      </c>
      <c r="B257" s="68" t="s">
        <v>18</v>
      </c>
      <c r="C257" s="68">
        <v>3</v>
      </c>
      <c r="D257" s="68">
        <v>1425</v>
      </c>
      <c r="E257" s="68">
        <f t="shared" si="10"/>
        <v>4275</v>
      </c>
      <c r="F257" s="68">
        <f t="shared" si="11"/>
        <v>0</v>
      </c>
      <c r="G257" s="68" t="str">
        <f t="shared" ca="1" si="12"/>
        <v>=IF(E257&gt;=20000,E257*10%,0)</v>
      </c>
    </row>
    <row r="258" spans="1:7">
      <c r="A258" s="68" t="s">
        <v>31</v>
      </c>
      <c r="B258" s="68" t="s">
        <v>34</v>
      </c>
      <c r="C258" s="68">
        <v>28</v>
      </c>
      <c r="D258" s="68">
        <v>1131</v>
      </c>
      <c r="E258" s="68">
        <f t="shared" si="10"/>
        <v>31668</v>
      </c>
      <c r="F258" s="68">
        <f t="shared" si="11"/>
        <v>3166.8</v>
      </c>
      <c r="G258" s="68" t="str">
        <f t="shared" ca="1" si="12"/>
        <v>=IF(E258&gt;=20000,E258*10%,0)</v>
      </c>
    </row>
    <row r="259" spans="1:7">
      <c r="A259" s="68" t="s">
        <v>37</v>
      </c>
      <c r="B259" s="68" t="s">
        <v>32</v>
      </c>
      <c r="C259" s="68">
        <v>84</v>
      </c>
      <c r="D259" s="68">
        <v>1037</v>
      </c>
      <c r="E259" s="68">
        <f t="shared" ref="E259:E322" si="13">C259*D259</f>
        <v>87108</v>
      </c>
      <c r="F259" s="68">
        <f t="shared" ref="F259:F322" si="14">IF(E259&gt;=20000,E259*10%,0)</f>
        <v>8710.8000000000011</v>
      </c>
      <c r="G259" s="68" t="str">
        <f t="shared" ref="G259:G322" ca="1" si="15">_xlfn.FORMULATEXT(F259)</f>
        <v>=IF(E259&gt;=20000,E259*10%,0)</v>
      </c>
    </row>
    <row r="260" spans="1:7">
      <c r="A260" s="68" t="s">
        <v>31</v>
      </c>
      <c r="B260" s="68" t="s">
        <v>27</v>
      </c>
      <c r="C260" s="68">
        <v>43</v>
      </c>
      <c r="D260" s="68">
        <v>1419</v>
      </c>
      <c r="E260" s="68">
        <f t="shared" si="13"/>
        <v>61017</v>
      </c>
      <c r="F260" s="68">
        <f t="shared" si="14"/>
        <v>6101.7000000000007</v>
      </c>
      <c r="G260" s="68" t="str">
        <f t="shared" ca="1" si="15"/>
        <v>=IF(E260&gt;=20000,E260*10%,0)</v>
      </c>
    </row>
    <row r="261" spans="1:7">
      <c r="A261" s="68" t="s">
        <v>26</v>
      </c>
      <c r="B261" s="68" t="s">
        <v>32</v>
      </c>
      <c r="C261" s="68">
        <v>45</v>
      </c>
      <c r="D261" s="68">
        <v>1471</v>
      </c>
      <c r="E261" s="68">
        <f t="shared" si="13"/>
        <v>66195</v>
      </c>
      <c r="F261" s="68">
        <f t="shared" si="14"/>
        <v>6619.5</v>
      </c>
      <c r="G261" s="68" t="str">
        <f t="shared" ca="1" si="15"/>
        <v>=IF(E261&gt;=20000,E261*10%,0)</v>
      </c>
    </row>
    <row r="262" spans="1:7">
      <c r="A262" s="68" t="s">
        <v>36</v>
      </c>
      <c r="B262" s="68" t="s">
        <v>32</v>
      </c>
      <c r="C262" s="68">
        <v>99</v>
      </c>
      <c r="D262" s="68">
        <v>1402</v>
      </c>
      <c r="E262" s="68">
        <f t="shared" si="13"/>
        <v>138798</v>
      </c>
      <c r="F262" s="68">
        <f t="shared" si="14"/>
        <v>13879.800000000001</v>
      </c>
      <c r="G262" s="68" t="str">
        <f t="shared" ca="1" si="15"/>
        <v>=IF(E262&gt;=20000,E262*10%,0)</v>
      </c>
    </row>
    <row r="263" spans="1:7">
      <c r="A263" s="68" t="s">
        <v>36</v>
      </c>
      <c r="B263" s="68" t="s">
        <v>27</v>
      </c>
      <c r="C263" s="68">
        <v>35</v>
      </c>
      <c r="D263" s="68">
        <v>1405</v>
      </c>
      <c r="E263" s="68">
        <f t="shared" si="13"/>
        <v>49175</v>
      </c>
      <c r="F263" s="68">
        <f t="shared" si="14"/>
        <v>4917.5</v>
      </c>
      <c r="G263" s="68" t="str">
        <f t="shared" ca="1" si="15"/>
        <v>=IF(E263&gt;=20000,E263*10%,0)</v>
      </c>
    </row>
    <row r="264" spans="1:7">
      <c r="A264" s="68" t="s">
        <v>31</v>
      </c>
      <c r="B264" s="68" t="s">
        <v>34</v>
      </c>
      <c r="C264" s="68">
        <v>27</v>
      </c>
      <c r="D264" s="68">
        <v>1174</v>
      </c>
      <c r="E264" s="68">
        <f t="shared" si="13"/>
        <v>31698</v>
      </c>
      <c r="F264" s="68">
        <f t="shared" si="14"/>
        <v>3169.8</v>
      </c>
      <c r="G264" s="68" t="str">
        <f t="shared" ca="1" si="15"/>
        <v>=IF(E264&gt;=20000,E264*10%,0)</v>
      </c>
    </row>
    <row r="265" spans="1:7">
      <c r="A265" s="68" t="s">
        <v>31</v>
      </c>
      <c r="B265" s="68" t="s">
        <v>19</v>
      </c>
      <c r="C265" s="68">
        <v>57</v>
      </c>
      <c r="D265" s="68">
        <v>1456</v>
      </c>
      <c r="E265" s="68">
        <f t="shared" si="13"/>
        <v>82992</v>
      </c>
      <c r="F265" s="68">
        <f t="shared" si="14"/>
        <v>8299.2000000000007</v>
      </c>
      <c r="G265" s="68" t="str">
        <f t="shared" ca="1" si="15"/>
        <v>=IF(E265&gt;=20000,E265*10%,0)</v>
      </c>
    </row>
    <row r="266" spans="1:7">
      <c r="A266" s="68" t="s">
        <v>23</v>
      </c>
      <c r="B266" s="68" t="s">
        <v>24</v>
      </c>
      <c r="C266" s="68">
        <v>60</v>
      </c>
      <c r="D266" s="68">
        <v>1399</v>
      </c>
      <c r="E266" s="68">
        <f t="shared" si="13"/>
        <v>83940</v>
      </c>
      <c r="F266" s="68">
        <f t="shared" si="14"/>
        <v>8394</v>
      </c>
      <c r="G266" s="68" t="str">
        <f t="shared" ca="1" si="15"/>
        <v>=IF(E266&gt;=20000,E266*10%,0)</v>
      </c>
    </row>
    <row r="267" spans="1:7">
      <c r="A267" s="68" t="s">
        <v>17</v>
      </c>
      <c r="B267" s="68" t="s">
        <v>21</v>
      </c>
      <c r="C267" s="68">
        <v>93</v>
      </c>
      <c r="D267" s="68">
        <v>1100</v>
      </c>
      <c r="E267" s="68">
        <f t="shared" si="13"/>
        <v>102300</v>
      </c>
      <c r="F267" s="68">
        <f t="shared" si="14"/>
        <v>10230</v>
      </c>
      <c r="G267" s="68" t="str">
        <f t="shared" ca="1" si="15"/>
        <v>=IF(E267&gt;=20000,E267*10%,0)</v>
      </c>
    </row>
    <row r="268" spans="1:7">
      <c r="A268" s="68" t="s">
        <v>26</v>
      </c>
      <c r="B268" s="68" t="s">
        <v>32</v>
      </c>
      <c r="C268" s="68">
        <v>51</v>
      </c>
      <c r="D268" s="68">
        <v>1302</v>
      </c>
      <c r="E268" s="68">
        <f t="shared" si="13"/>
        <v>66402</v>
      </c>
      <c r="F268" s="68">
        <f t="shared" si="14"/>
        <v>6640.2000000000007</v>
      </c>
      <c r="G268" s="68" t="str">
        <f t="shared" ca="1" si="15"/>
        <v>=IF(E268&gt;=20000,E268*10%,0)</v>
      </c>
    </row>
    <row r="269" spans="1:7">
      <c r="A269" s="68" t="s">
        <v>36</v>
      </c>
      <c r="B269" s="68" t="s">
        <v>18</v>
      </c>
      <c r="C269" s="68">
        <v>27</v>
      </c>
      <c r="D269" s="68">
        <v>1419</v>
      </c>
      <c r="E269" s="68">
        <f t="shared" si="13"/>
        <v>38313</v>
      </c>
      <c r="F269" s="68">
        <f t="shared" si="14"/>
        <v>3831.3</v>
      </c>
      <c r="G269" s="68" t="str">
        <f t="shared" ca="1" si="15"/>
        <v>=IF(E269&gt;=20000,E269*10%,0)</v>
      </c>
    </row>
    <row r="270" spans="1:7">
      <c r="A270" s="68" t="s">
        <v>26</v>
      </c>
      <c r="B270" s="68" t="s">
        <v>32</v>
      </c>
      <c r="C270" s="68">
        <v>18</v>
      </c>
      <c r="D270" s="68">
        <v>1432</v>
      </c>
      <c r="E270" s="68">
        <f t="shared" si="13"/>
        <v>25776</v>
      </c>
      <c r="F270" s="68">
        <f t="shared" si="14"/>
        <v>2577.6000000000004</v>
      </c>
      <c r="G270" s="68" t="str">
        <f t="shared" ca="1" si="15"/>
        <v>=IF(E270&gt;=20000,E270*10%,0)</v>
      </c>
    </row>
    <row r="271" spans="1:7">
      <c r="A271" s="68" t="s">
        <v>37</v>
      </c>
      <c r="B271" s="68" t="s">
        <v>27</v>
      </c>
      <c r="C271" s="68">
        <v>64</v>
      </c>
      <c r="D271" s="68">
        <v>1165</v>
      </c>
      <c r="E271" s="68">
        <f t="shared" si="13"/>
        <v>74560</v>
      </c>
      <c r="F271" s="68">
        <f t="shared" si="14"/>
        <v>7456</v>
      </c>
      <c r="G271" s="68" t="str">
        <f t="shared" ca="1" si="15"/>
        <v>=IF(E271&gt;=20000,E271*10%,0)</v>
      </c>
    </row>
    <row r="272" spans="1:7">
      <c r="A272" s="68" t="s">
        <v>37</v>
      </c>
      <c r="B272" s="68" t="s">
        <v>18</v>
      </c>
      <c r="C272" s="68">
        <v>83</v>
      </c>
      <c r="D272" s="68">
        <v>1153</v>
      </c>
      <c r="E272" s="68">
        <f t="shared" si="13"/>
        <v>95699</v>
      </c>
      <c r="F272" s="68">
        <f t="shared" si="14"/>
        <v>9569.9</v>
      </c>
      <c r="G272" s="68" t="str">
        <f t="shared" ca="1" si="15"/>
        <v>=IF(E272&gt;=20000,E272*10%,0)</v>
      </c>
    </row>
    <row r="273" spans="1:7">
      <c r="A273" s="68" t="s">
        <v>23</v>
      </c>
      <c r="B273" s="68" t="s">
        <v>21</v>
      </c>
      <c r="C273" s="68">
        <v>4</v>
      </c>
      <c r="D273" s="68">
        <v>1284</v>
      </c>
      <c r="E273" s="68">
        <f t="shared" si="13"/>
        <v>5136</v>
      </c>
      <c r="F273" s="68">
        <f t="shared" si="14"/>
        <v>0</v>
      </c>
      <c r="G273" s="68" t="str">
        <f t="shared" ca="1" si="15"/>
        <v>=IF(E273&gt;=20000,E273*10%,0)</v>
      </c>
    </row>
    <row r="274" spans="1:7">
      <c r="A274" s="68" t="s">
        <v>26</v>
      </c>
      <c r="B274" s="68" t="s">
        <v>32</v>
      </c>
      <c r="C274" s="68">
        <v>24</v>
      </c>
      <c r="D274" s="68">
        <v>1042</v>
      </c>
      <c r="E274" s="68">
        <f t="shared" si="13"/>
        <v>25008</v>
      </c>
      <c r="F274" s="68">
        <f t="shared" si="14"/>
        <v>2500.8000000000002</v>
      </c>
      <c r="G274" s="68" t="str">
        <f t="shared" ca="1" si="15"/>
        <v>=IF(E274&gt;=20000,E274*10%,0)</v>
      </c>
    </row>
    <row r="275" spans="1:7">
      <c r="A275" s="68" t="s">
        <v>31</v>
      </c>
      <c r="B275" s="68" t="s">
        <v>32</v>
      </c>
      <c r="C275" s="68">
        <v>17</v>
      </c>
      <c r="D275" s="68">
        <v>1054</v>
      </c>
      <c r="E275" s="68">
        <f t="shared" si="13"/>
        <v>17918</v>
      </c>
      <c r="F275" s="68">
        <f t="shared" si="14"/>
        <v>0</v>
      </c>
      <c r="G275" s="68" t="str">
        <f t="shared" ca="1" si="15"/>
        <v>=IF(E275&gt;=20000,E275*10%,0)</v>
      </c>
    </row>
    <row r="276" spans="1:7">
      <c r="A276" s="68" t="s">
        <v>26</v>
      </c>
      <c r="B276" s="68" t="s">
        <v>34</v>
      </c>
      <c r="C276" s="68">
        <v>49</v>
      </c>
      <c r="D276" s="68">
        <v>1126</v>
      </c>
      <c r="E276" s="68">
        <f t="shared" si="13"/>
        <v>55174</v>
      </c>
      <c r="F276" s="68">
        <f t="shared" si="14"/>
        <v>5517.4000000000005</v>
      </c>
      <c r="G276" s="68" t="str">
        <f t="shared" ca="1" si="15"/>
        <v>=IF(E276&gt;=20000,E276*10%,0)</v>
      </c>
    </row>
    <row r="277" spans="1:7">
      <c r="A277" s="68" t="s">
        <v>31</v>
      </c>
      <c r="B277" s="68" t="s">
        <v>19</v>
      </c>
      <c r="C277" s="68">
        <v>32</v>
      </c>
      <c r="D277" s="68">
        <v>1362</v>
      </c>
      <c r="E277" s="68">
        <f t="shared" si="13"/>
        <v>43584</v>
      </c>
      <c r="F277" s="68">
        <f t="shared" si="14"/>
        <v>4358.4000000000005</v>
      </c>
      <c r="G277" s="68" t="str">
        <f t="shared" ca="1" si="15"/>
        <v>=IF(E277&gt;=20000,E277*10%,0)</v>
      </c>
    </row>
    <row r="278" spans="1:7">
      <c r="A278" s="68" t="s">
        <v>23</v>
      </c>
      <c r="B278" s="68" t="s">
        <v>18</v>
      </c>
      <c r="C278" s="68">
        <v>52</v>
      </c>
      <c r="D278" s="68">
        <v>1430</v>
      </c>
      <c r="E278" s="68">
        <f t="shared" si="13"/>
        <v>74360</v>
      </c>
      <c r="F278" s="68">
        <f t="shared" si="14"/>
        <v>7436</v>
      </c>
      <c r="G278" s="68" t="str">
        <f t="shared" ca="1" si="15"/>
        <v>=IF(E278&gt;=20000,E278*10%,0)</v>
      </c>
    </row>
    <row r="279" spans="1:7">
      <c r="A279" s="68" t="s">
        <v>26</v>
      </c>
      <c r="B279" s="68" t="s">
        <v>24</v>
      </c>
      <c r="C279" s="68">
        <v>39</v>
      </c>
      <c r="D279" s="68">
        <v>1333</v>
      </c>
      <c r="E279" s="68">
        <f t="shared" si="13"/>
        <v>51987</v>
      </c>
      <c r="F279" s="68">
        <f t="shared" si="14"/>
        <v>5198.7000000000007</v>
      </c>
      <c r="G279" s="68" t="str">
        <f t="shared" ca="1" si="15"/>
        <v>=IF(E279&gt;=20000,E279*10%,0)</v>
      </c>
    </row>
    <row r="280" spans="1:7">
      <c r="A280" s="68" t="s">
        <v>36</v>
      </c>
      <c r="B280" s="68" t="s">
        <v>24</v>
      </c>
      <c r="C280" s="68">
        <v>17</v>
      </c>
      <c r="D280" s="68">
        <v>1415</v>
      </c>
      <c r="E280" s="68">
        <f t="shared" si="13"/>
        <v>24055</v>
      </c>
      <c r="F280" s="68">
        <f t="shared" si="14"/>
        <v>2405.5</v>
      </c>
      <c r="G280" s="68" t="str">
        <f t="shared" ca="1" si="15"/>
        <v>=IF(E280&gt;=20000,E280*10%,0)</v>
      </c>
    </row>
    <row r="281" spans="1:7">
      <c r="A281" s="68" t="s">
        <v>26</v>
      </c>
      <c r="B281" s="68" t="s">
        <v>21</v>
      </c>
      <c r="C281" s="68">
        <v>83</v>
      </c>
      <c r="D281" s="68">
        <v>1150</v>
      </c>
      <c r="E281" s="68">
        <f t="shared" si="13"/>
        <v>95450</v>
      </c>
      <c r="F281" s="68">
        <f t="shared" si="14"/>
        <v>9545</v>
      </c>
      <c r="G281" s="68" t="str">
        <f t="shared" ca="1" si="15"/>
        <v>=IF(E281&gt;=20000,E281*10%,0)</v>
      </c>
    </row>
    <row r="282" spans="1:7">
      <c r="A282" s="68" t="s">
        <v>36</v>
      </c>
      <c r="B282" s="68" t="s">
        <v>32</v>
      </c>
      <c r="C282" s="68">
        <v>22</v>
      </c>
      <c r="D282" s="68">
        <v>1332</v>
      </c>
      <c r="E282" s="68">
        <f t="shared" si="13"/>
        <v>29304</v>
      </c>
      <c r="F282" s="68">
        <f t="shared" si="14"/>
        <v>2930.4</v>
      </c>
      <c r="G282" s="68" t="str">
        <f t="shared" ca="1" si="15"/>
        <v>=IF(E282&gt;=20000,E282*10%,0)</v>
      </c>
    </row>
    <row r="283" spans="1:7">
      <c r="A283" s="68" t="s">
        <v>26</v>
      </c>
      <c r="B283" s="68" t="s">
        <v>34</v>
      </c>
      <c r="C283" s="68">
        <v>96</v>
      </c>
      <c r="D283" s="68">
        <v>1344</v>
      </c>
      <c r="E283" s="68">
        <f t="shared" si="13"/>
        <v>129024</v>
      </c>
      <c r="F283" s="68">
        <f t="shared" si="14"/>
        <v>12902.400000000001</v>
      </c>
      <c r="G283" s="68" t="str">
        <f t="shared" ca="1" si="15"/>
        <v>=IF(E283&gt;=20000,E283*10%,0)</v>
      </c>
    </row>
    <row r="284" spans="1:7">
      <c r="A284" s="68" t="s">
        <v>26</v>
      </c>
      <c r="B284" s="68" t="s">
        <v>24</v>
      </c>
      <c r="C284" s="68">
        <v>89</v>
      </c>
      <c r="D284" s="68">
        <v>1171</v>
      </c>
      <c r="E284" s="68">
        <f t="shared" si="13"/>
        <v>104219</v>
      </c>
      <c r="F284" s="68">
        <f t="shared" si="14"/>
        <v>10421.900000000001</v>
      </c>
      <c r="G284" s="68" t="str">
        <f t="shared" ca="1" si="15"/>
        <v>=IF(E284&gt;=20000,E284*10%,0)</v>
      </c>
    </row>
    <row r="285" spans="1:7">
      <c r="A285" s="68" t="s">
        <v>17</v>
      </c>
      <c r="B285" s="68" t="s">
        <v>32</v>
      </c>
      <c r="C285" s="68">
        <v>78</v>
      </c>
      <c r="D285" s="68">
        <v>1003</v>
      </c>
      <c r="E285" s="68">
        <f t="shared" si="13"/>
        <v>78234</v>
      </c>
      <c r="F285" s="68">
        <f t="shared" si="14"/>
        <v>7823.4000000000005</v>
      </c>
      <c r="G285" s="68" t="str">
        <f t="shared" ca="1" si="15"/>
        <v>=IF(E285&gt;=20000,E285*10%,0)</v>
      </c>
    </row>
    <row r="286" spans="1:7">
      <c r="A286" s="68" t="s">
        <v>17</v>
      </c>
      <c r="B286" s="68" t="s">
        <v>27</v>
      </c>
      <c r="C286" s="68">
        <v>29</v>
      </c>
      <c r="D286" s="68">
        <v>1239</v>
      </c>
      <c r="E286" s="68">
        <f t="shared" si="13"/>
        <v>35931</v>
      </c>
      <c r="F286" s="68">
        <f t="shared" si="14"/>
        <v>3593.1000000000004</v>
      </c>
      <c r="G286" s="68" t="str">
        <f t="shared" ca="1" si="15"/>
        <v>=IF(E286&gt;=20000,E286*10%,0)</v>
      </c>
    </row>
    <row r="287" spans="1:7">
      <c r="A287" s="68" t="s">
        <v>36</v>
      </c>
      <c r="B287" s="68" t="s">
        <v>24</v>
      </c>
      <c r="C287" s="68">
        <v>29</v>
      </c>
      <c r="D287" s="68">
        <v>1368</v>
      </c>
      <c r="E287" s="68">
        <f t="shared" si="13"/>
        <v>39672</v>
      </c>
      <c r="F287" s="68">
        <f t="shared" si="14"/>
        <v>3967.2000000000003</v>
      </c>
      <c r="G287" s="68" t="str">
        <f t="shared" ca="1" si="15"/>
        <v>=IF(E287&gt;=20000,E287*10%,0)</v>
      </c>
    </row>
    <row r="288" spans="1:7">
      <c r="A288" s="68" t="s">
        <v>37</v>
      </c>
      <c r="B288" s="68" t="s">
        <v>32</v>
      </c>
      <c r="C288" s="68">
        <v>5</v>
      </c>
      <c r="D288" s="68">
        <v>1100</v>
      </c>
      <c r="E288" s="68">
        <f t="shared" si="13"/>
        <v>5500</v>
      </c>
      <c r="F288" s="68">
        <f t="shared" si="14"/>
        <v>0</v>
      </c>
      <c r="G288" s="68" t="str">
        <f t="shared" ca="1" si="15"/>
        <v>=IF(E288&gt;=20000,E288*10%,0)</v>
      </c>
    </row>
    <row r="289" spans="1:7">
      <c r="A289" s="68" t="s">
        <v>31</v>
      </c>
      <c r="B289" s="68" t="s">
        <v>34</v>
      </c>
      <c r="C289" s="68">
        <v>29</v>
      </c>
      <c r="D289" s="68">
        <v>1026</v>
      </c>
      <c r="E289" s="68">
        <f t="shared" si="13"/>
        <v>29754</v>
      </c>
      <c r="F289" s="68">
        <f t="shared" si="14"/>
        <v>2975.4</v>
      </c>
      <c r="G289" s="68" t="str">
        <f t="shared" ca="1" si="15"/>
        <v>=IF(E289&gt;=20000,E289*10%,0)</v>
      </c>
    </row>
    <row r="290" spans="1:7">
      <c r="A290" s="68" t="s">
        <v>26</v>
      </c>
      <c r="B290" s="68" t="s">
        <v>21</v>
      </c>
      <c r="C290" s="68">
        <v>56</v>
      </c>
      <c r="D290" s="68">
        <v>1236</v>
      </c>
      <c r="E290" s="68">
        <f t="shared" si="13"/>
        <v>69216</v>
      </c>
      <c r="F290" s="68">
        <f t="shared" si="14"/>
        <v>6921.6</v>
      </c>
      <c r="G290" s="68" t="str">
        <f t="shared" ca="1" si="15"/>
        <v>=IF(E290&gt;=20000,E290*10%,0)</v>
      </c>
    </row>
    <row r="291" spans="1:7">
      <c r="A291" s="68" t="s">
        <v>37</v>
      </c>
      <c r="B291" s="68" t="s">
        <v>19</v>
      </c>
      <c r="C291" s="68">
        <v>55</v>
      </c>
      <c r="D291" s="68">
        <v>1366</v>
      </c>
      <c r="E291" s="68">
        <f t="shared" si="13"/>
        <v>75130</v>
      </c>
      <c r="F291" s="68">
        <f t="shared" si="14"/>
        <v>7513</v>
      </c>
      <c r="G291" s="68" t="str">
        <f t="shared" ca="1" si="15"/>
        <v>=IF(E291&gt;=20000,E291*10%,0)</v>
      </c>
    </row>
    <row r="292" spans="1:7">
      <c r="A292" s="68" t="s">
        <v>17</v>
      </c>
      <c r="B292" s="68" t="s">
        <v>24</v>
      </c>
      <c r="C292" s="68">
        <v>91</v>
      </c>
      <c r="D292" s="68">
        <v>1132</v>
      </c>
      <c r="E292" s="68">
        <f t="shared" si="13"/>
        <v>103012</v>
      </c>
      <c r="F292" s="68">
        <f t="shared" si="14"/>
        <v>10301.200000000001</v>
      </c>
      <c r="G292" s="68" t="str">
        <f t="shared" ca="1" si="15"/>
        <v>=IF(E292&gt;=20000,E292*10%,0)</v>
      </c>
    </row>
    <row r="293" spans="1:7">
      <c r="A293" s="68" t="s">
        <v>26</v>
      </c>
      <c r="B293" s="68" t="s">
        <v>18</v>
      </c>
      <c r="C293" s="68">
        <v>45</v>
      </c>
      <c r="D293" s="68">
        <v>1052</v>
      </c>
      <c r="E293" s="68">
        <f t="shared" si="13"/>
        <v>47340</v>
      </c>
      <c r="F293" s="68">
        <f t="shared" si="14"/>
        <v>4734</v>
      </c>
      <c r="G293" s="68" t="str">
        <f t="shared" ca="1" si="15"/>
        <v>=IF(E293&gt;=20000,E293*10%,0)</v>
      </c>
    </row>
    <row r="294" spans="1:7">
      <c r="A294" s="68" t="s">
        <v>31</v>
      </c>
      <c r="B294" s="68" t="s">
        <v>34</v>
      </c>
      <c r="C294" s="68">
        <v>45</v>
      </c>
      <c r="D294" s="68">
        <v>1411</v>
      </c>
      <c r="E294" s="68">
        <f t="shared" si="13"/>
        <v>63495</v>
      </c>
      <c r="F294" s="68">
        <f t="shared" si="14"/>
        <v>6349.5</v>
      </c>
      <c r="G294" s="68" t="str">
        <f t="shared" ca="1" si="15"/>
        <v>=IF(E294&gt;=20000,E294*10%,0)</v>
      </c>
    </row>
    <row r="295" spans="1:7">
      <c r="A295" s="68" t="s">
        <v>17</v>
      </c>
      <c r="B295" s="68" t="s">
        <v>24</v>
      </c>
      <c r="C295" s="68">
        <v>84</v>
      </c>
      <c r="D295" s="68">
        <v>1223</v>
      </c>
      <c r="E295" s="68">
        <f t="shared" si="13"/>
        <v>102732</v>
      </c>
      <c r="F295" s="68">
        <f t="shared" si="14"/>
        <v>10273.200000000001</v>
      </c>
      <c r="G295" s="68" t="str">
        <f t="shared" ca="1" si="15"/>
        <v>=IF(E295&gt;=20000,E295*10%,0)</v>
      </c>
    </row>
    <row r="296" spans="1:7">
      <c r="A296" s="68" t="s">
        <v>23</v>
      </c>
      <c r="B296" s="68" t="s">
        <v>27</v>
      </c>
      <c r="C296" s="68">
        <v>30</v>
      </c>
      <c r="D296" s="68">
        <v>1163</v>
      </c>
      <c r="E296" s="68">
        <f t="shared" si="13"/>
        <v>34890</v>
      </c>
      <c r="F296" s="68">
        <f t="shared" si="14"/>
        <v>3489</v>
      </c>
      <c r="G296" s="68" t="str">
        <f t="shared" ca="1" si="15"/>
        <v>=IF(E296&gt;=20000,E296*10%,0)</v>
      </c>
    </row>
    <row r="297" spans="1:7">
      <c r="A297" s="68" t="s">
        <v>36</v>
      </c>
      <c r="B297" s="68" t="s">
        <v>21</v>
      </c>
      <c r="C297" s="68">
        <v>62</v>
      </c>
      <c r="D297" s="68">
        <v>1241</v>
      </c>
      <c r="E297" s="68">
        <f t="shared" si="13"/>
        <v>76942</v>
      </c>
      <c r="F297" s="68">
        <f t="shared" si="14"/>
        <v>7694.2000000000007</v>
      </c>
      <c r="G297" s="68" t="str">
        <f t="shared" ca="1" si="15"/>
        <v>=IF(E297&gt;=20000,E297*10%,0)</v>
      </c>
    </row>
    <row r="298" spans="1:7">
      <c r="A298" s="68" t="s">
        <v>31</v>
      </c>
      <c r="B298" s="68" t="s">
        <v>24</v>
      </c>
      <c r="C298" s="68">
        <v>59</v>
      </c>
      <c r="D298" s="68">
        <v>1019</v>
      </c>
      <c r="E298" s="68">
        <f t="shared" si="13"/>
        <v>60121</v>
      </c>
      <c r="F298" s="68">
        <f t="shared" si="14"/>
        <v>6012.1</v>
      </c>
      <c r="G298" s="68" t="str">
        <f t="shared" ca="1" si="15"/>
        <v>=IF(E298&gt;=20000,E298*10%,0)</v>
      </c>
    </row>
    <row r="299" spans="1:7">
      <c r="A299" s="68" t="s">
        <v>31</v>
      </c>
      <c r="B299" s="68" t="s">
        <v>34</v>
      </c>
      <c r="C299" s="68">
        <v>41</v>
      </c>
      <c r="D299" s="68">
        <v>1136</v>
      </c>
      <c r="E299" s="68">
        <f t="shared" si="13"/>
        <v>46576</v>
      </c>
      <c r="F299" s="68">
        <f t="shared" si="14"/>
        <v>4657.6000000000004</v>
      </c>
      <c r="G299" s="68" t="str">
        <f t="shared" ca="1" si="15"/>
        <v>=IF(E299&gt;=20000,E299*10%,0)</v>
      </c>
    </row>
    <row r="300" spans="1:7">
      <c r="A300" s="68" t="s">
        <v>36</v>
      </c>
      <c r="B300" s="68" t="s">
        <v>18</v>
      </c>
      <c r="C300" s="68">
        <v>28</v>
      </c>
      <c r="D300" s="68">
        <v>1208</v>
      </c>
      <c r="E300" s="68">
        <f t="shared" si="13"/>
        <v>33824</v>
      </c>
      <c r="F300" s="68">
        <f t="shared" si="14"/>
        <v>3382.4</v>
      </c>
      <c r="G300" s="68" t="str">
        <f t="shared" ca="1" si="15"/>
        <v>=IF(E300&gt;=20000,E300*10%,0)</v>
      </c>
    </row>
    <row r="301" spans="1:7">
      <c r="A301" s="68" t="s">
        <v>37</v>
      </c>
      <c r="B301" s="68" t="s">
        <v>21</v>
      </c>
      <c r="C301" s="68">
        <v>80</v>
      </c>
      <c r="D301" s="68">
        <v>1015</v>
      </c>
      <c r="E301" s="68">
        <f t="shared" si="13"/>
        <v>81200</v>
      </c>
      <c r="F301" s="68">
        <f t="shared" si="14"/>
        <v>8120</v>
      </c>
      <c r="G301" s="68" t="str">
        <f t="shared" ca="1" si="15"/>
        <v>=IF(E301&gt;=20000,E301*10%,0)</v>
      </c>
    </row>
    <row r="302" spans="1:7">
      <c r="A302" s="68" t="s">
        <v>17</v>
      </c>
      <c r="B302" s="68" t="s">
        <v>19</v>
      </c>
      <c r="C302" s="68">
        <v>44</v>
      </c>
      <c r="D302" s="68">
        <v>1389</v>
      </c>
      <c r="E302" s="68">
        <f t="shared" si="13"/>
        <v>61116</v>
      </c>
      <c r="F302" s="68">
        <f t="shared" si="14"/>
        <v>6111.6</v>
      </c>
      <c r="G302" s="68" t="str">
        <f t="shared" ca="1" si="15"/>
        <v>=IF(E302&gt;=20000,E302*10%,0)</v>
      </c>
    </row>
    <row r="303" spans="1:7">
      <c r="A303" s="68" t="s">
        <v>37</v>
      </c>
      <c r="B303" s="68" t="s">
        <v>24</v>
      </c>
      <c r="C303" s="68">
        <v>24</v>
      </c>
      <c r="D303" s="68">
        <v>1419</v>
      </c>
      <c r="E303" s="68">
        <f t="shared" si="13"/>
        <v>34056</v>
      </c>
      <c r="F303" s="68">
        <f t="shared" si="14"/>
        <v>3405.6000000000004</v>
      </c>
      <c r="G303" s="68" t="str">
        <f t="shared" ca="1" si="15"/>
        <v>=IF(E303&gt;=20000,E303*10%,0)</v>
      </c>
    </row>
    <row r="304" spans="1:7">
      <c r="A304" s="68" t="s">
        <v>37</v>
      </c>
      <c r="B304" s="68" t="s">
        <v>21</v>
      </c>
      <c r="C304" s="68">
        <v>42</v>
      </c>
      <c r="D304" s="68">
        <v>1074</v>
      </c>
      <c r="E304" s="68">
        <f t="shared" si="13"/>
        <v>45108</v>
      </c>
      <c r="F304" s="68">
        <f t="shared" si="14"/>
        <v>4510.8</v>
      </c>
      <c r="G304" s="68" t="str">
        <f t="shared" ca="1" si="15"/>
        <v>=IF(E304&gt;=20000,E304*10%,0)</v>
      </c>
    </row>
    <row r="305" spans="1:7">
      <c r="A305" s="68" t="s">
        <v>36</v>
      </c>
      <c r="B305" s="68" t="s">
        <v>19</v>
      </c>
      <c r="C305" s="68">
        <v>83</v>
      </c>
      <c r="D305" s="68">
        <v>1208</v>
      </c>
      <c r="E305" s="68">
        <f t="shared" si="13"/>
        <v>100264</v>
      </c>
      <c r="F305" s="68">
        <f t="shared" si="14"/>
        <v>10026.400000000001</v>
      </c>
      <c r="G305" s="68" t="str">
        <f t="shared" ca="1" si="15"/>
        <v>=IF(E305&gt;=20000,E305*10%,0)</v>
      </c>
    </row>
    <row r="306" spans="1:7">
      <c r="A306" s="68" t="s">
        <v>26</v>
      </c>
      <c r="B306" s="68" t="s">
        <v>27</v>
      </c>
      <c r="C306" s="68">
        <v>45</v>
      </c>
      <c r="D306" s="68">
        <v>1353</v>
      </c>
      <c r="E306" s="68">
        <f t="shared" si="13"/>
        <v>60885</v>
      </c>
      <c r="F306" s="68">
        <f t="shared" si="14"/>
        <v>6088.5</v>
      </c>
      <c r="G306" s="68" t="str">
        <f t="shared" ca="1" si="15"/>
        <v>=IF(E306&gt;=20000,E306*10%,0)</v>
      </c>
    </row>
    <row r="307" spans="1:7">
      <c r="A307" s="68" t="s">
        <v>23</v>
      </c>
      <c r="B307" s="68" t="s">
        <v>24</v>
      </c>
      <c r="C307" s="68">
        <v>61</v>
      </c>
      <c r="D307" s="68">
        <v>1295</v>
      </c>
      <c r="E307" s="68">
        <f t="shared" si="13"/>
        <v>78995</v>
      </c>
      <c r="F307" s="68">
        <f t="shared" si="14"/>
        <v>7899.5</v>
      </c>
      <c r="G307" s="68" t="str">
        <f t="shared" ca="1" si="15"/>
        <v>=IF(E307&gt;=20000,E307*10%,0)</v>
      </c>
    </row>
    <row r="308" spans="1:7">
      <c r="A308" s="68" t="s">
        <v>26</v>
      </c>
      <c r="B308" s="68" t="s">
        <v>27</v>
      </c>
      <c r="C308" s="68">
        <v>39</v>
      </c>
      <c r="D308" s="68">
        <v>1277</v>
      </c>
      <c r="E308" s="68">
        <f t="shared" si="13"/>
        <v>49803</v>
      </c>
      <c r="F308" s="68">
        <f t="shared" si="14"/>
        <v>4980.3</v>
      </c>
      <c r="G308" s="68" t="str">
        <f t="shared" ca="1" si="15"/>
        <v>=IF(E308&gt;=20000,E308*10%,0)</v>
      </c>
    </row>
    <row r="309" spans="1:7">
      <c r="A309" s="68" t="s">
        <v>26</v>
      </c>
      <c r="B309" s="68" t="s">
        <v>18</v>
      </c>
      <c r="C309" s="68">
        <v>84</v>
      </c>
      <c r="D309" s="68">
        <v>1302</v>
      </c>
      <c r="E309" s="68">
        <f t="shared" si="13"/>
        <v>109368</v>
      </c>
      <c r="F309" s="68">
        <f t="shared" si="14"/>
        <v>10936.800000000001</v>
      </c>
      <c r="G309" s="68" t="str">
        <f t="shared" ca="1" si="15"/>
        <v>=IF(E309&gt;=20000,E309*10%,0)</v>
      </c>
    </row>
    <row r="310" spans="1:7">
      <c r="A310" s="68" t="s">
        <v>36</v>
      </c>
      <c r="B310" s="68" t="s">
        <v>27</v>
      </c>
      <c r="C310" s="68">
        <v>71</v>
      </c>
      <c r="D310" s="68">
        <v>1169</v>
      </c>
      <c r="E310" s="68">
        <f t="shared" si="13"/>
        <v>82999</v>
      </c>
      <c r="F310" s="68">
        <f t="shared" si="14"/>
        <v>8299.9</v>
      </c>
      <c r="G310" s="68" t="str">
        <f t="shared" ca="1" si="15"/>
        <v>=IF(E310&gt;=20000,E310*10%,0)</v>
      </c>
    </row>
    <row r="311" spans="1:7">
      <c r="A311" s="68" t="s">
        <v>36</v>
      </c>
      <c r="B311" s="68" t="s">
        <v>21</v>
      </c>
      <c r="C311" s="68">
        <v>76</v>
      </c>
      <c r="D311" s="68">
        <v>1296</v>
      </c>
      <c r="E311" s="68">
        <f t="shared" si="13"/>
        <v>98496</v>
      </c>
      <c r="F311" s="68">
        <f t="shared" si="14"/>
        <v>9849.6</v>
      </c>
      <c r="G311" s="68" t="str">
        <f t="shared" ca="1" si="15"/>
        <v>=IF(E311&gt;=20000,E311*10%,0)</v>
      </c>
    </row>
    <row r="312" spans="1:7">
      <c r="A312" s="68" t="s">
        <v>23</v>
      </c>
      <c r="B312" s="68" t="s">
        <v>24</v>
      </c>
      <c r="C312" s="68">
        <v>76</v>
      </c>
      <c r="D312" s="68">
        <v>1033</v>
      </c>
      <c r="E312" s="68">
        <f t="shared" si="13"/>
        <v>78508</v>
      </c>
      <c r="F312" s="68">
        <f t="shared" si="14"/>
        <v>7850.8</v>
      </c>
      <c r="G312" s="68" t="str">
        <f t="shared" ca="1" si="15"/>
        <v>=IF(E312&gt;=20000,E312*10%,0)</v>
      </c>
    </row>
    <row r="313" spans="1:7">
      <c r="A313" s="68" t="s">
        <v>31</v>
      </c>
      <c r="B313" s="68" t="s">
        <v>34</v>
      </c>
      <c r="C313" s="68">
        <v>23</v>
      </c>
      <c r="D313" s="68">
        <v>1100</v>
      </c>
      <c r="E313" s="68">
        <f t="shared" si="13"/>
        <v>25300</v>
      </c>
      <c r="F313" s="68">
        <f t="shared" si="14"/>
        <v>2530</v>
      </c>
      <c r="G313" s="68" t="str">
        <f t="shared" ca="1" si="15"/>
        <v>=IF(E313&gt;=20000,E313*10%,0)</v>
      </c>
    </row>
    <row r="314" spans="1:7">
      <c r="A314" s="68" t="s">
        <v>36</v>
      </c>
      <c r="B314" s="68" t="s">
        <v>21</v>
      </c>
      <c r="C314" s="68">
        <v>75</v>
      </c>
      <c r="D314" s="68">
        <v>1000</v>
      </c>
      <c r="E314" s="68">
        <f t="shared" si="13"/>
        <v>75000</v>
      </c>
      <c r="F314" s="68">
        <f t="shared" si="14"/>
        <v>7500</v>
      </c>
      <c r="G314" s="68" t="str">
        <f t="shared" ca="1" si="15"/>
        <v>=IF(E314&gt;=20000,E314*10%,0)</v>
      </c>
    </row>
    <row r="315" spans="1:7">
      <c r="A315" s="68" t="s">
        <v>17</v>
      </c>
      <c r="B315" s="68" t="s">
        <v>32</v>
      </c>
      <c r="C315" s="68">
        <v>41</v>
      </c>
      <c r="D315" s="68">
        <v>1202</v>
      </c>
      <c r="E315" s="68">
        <f t="shared" si="13"/>
        <v>49282</v>
      </c>
      <c r="F315" s="68">
        <f t="shared" si="14"/>
        <v>4928.2000000000007</v>
      </c>
      <c r="G315" s="68" t="str">
        <f t="shared" ca="1" si="15"/>
        <v>=IF(E315&gt;=20000,E315*10%,0)</v>
      </c>
    </row>
    <row r="316" spans="1:7">
      <c r="A316" s="68" t="s">
        <v>37</v>
      </c>
      <c r="B316" s="68" t="s">
        <v>21</v>
      </c>
      <c r="C316" s="68">
        <v>99</v>
      </c>
      <c r="D316" s="68">
        <v>1005</v>
      </c>
      <c r="E316" s="68">
        <f t="shared" si="13"/>
        <v>99495</v>
      </c>
      <c r="F316" s="68">
        <f t="shared" si="14"/>
        <v>9949.5</v>
      </c>
      <c r="G316" s="68" t="str">
        <f t="shared" ca="1" si="15"/>
        <v>=IF(E316&gt;=20000,E316*10%,0)</v>
      </c>
    </row>
    <row r="317" spans="1:7">
      <c r="A317" s="68" t="s">
        <v>23</v>
      </c>
      <c r="B317" s="68" t="s">
        <v>24</v>
      </c>
      <c r="C317" s="68">
        <v>62</v>
      </c>
      <c r="D317" s="68">
        <v>1454</v>
      </c>
      <c r="E317" s="68">
        <f t="shared" si="13"/>
        <v>90148</v>
      </c>
      <c r="F317" s="68">
        <f t="shared" si="14"/>
        <v>9014.8000000000011</v>
      </c>
      <c r="G317" s="68" t="str">
        <f t="shared" ca="1" si="15"/>
        <v>=IF(E317&gt;=20000,E317*10%,0)</v>
      </c>
    </row>
    <row r="318" spans="1:7">
      <c r="A318" s="68" t="s">
        <v>17</v>
      </c>
      <c r="B318" s="68" t="s">
        <v>18</v>
      </c>
      <c r="C318" s="68">
        <v>63</v>
      </c>
      <c r="D318" s="68">
        <v>1016</v>
      </c>
      <c r="E318" s="68">
        <f t="shared" si="13"/>
        <v>64008</v>
      </c>
      <c r="F318" s="68">
        <f t="shared" si="14"/>
        <v>6400.8</v>
      </c>
      <c r="G318" s="68" t="str">
        <f t="shared" ca="1" si="15"/>
        <v>=IF(E318&gt;=20000,E318*10%,0)</v>
      </c>
    </row>
    <row r="319" spans="1:7">
      <c r="A319" s="68" t="s">
        <v>36</v>
      </c>
      <c r="B319" s="68" t="s">
        <v>19</v>
      </c>
      <c r="C319" s="68">
        <v>4</v>
      </c>
      <c r="D319" s="68">
        <v>1049</v>
      </c>
      <c r="E319" s="68">
        <f t="shared" si="13"/>
        <v>4196</v>
      </c>
      <c r="F319" s="68">
        <f t="shared" si="14"/>
        <v>0</v>
      </c>
      <c r="G319" s="68" t="str">
        <f t="shared" ca="1" si="15"/>
        <v>=IF(E319&gt;=20000,E319*10%,0)</v>
      </c>
    </row>
    <row r="320" spans="1:7">
      <c r="A320" s="68" t="s">
        <v>17</v>
      </c>
      <c r="B320" s="68" t="s">
        <v>27</v>
      </c>
      <c r="C320" s="68">
        <v>4</v>
      </c>
      <c r="D320" s="68">
        <v>1202</v>
      </c>
      <c r="E320" s="68">
        <f t="shared" si="13"/>
        <v>4808</v>
      </c>
      <c r="F320" s="68">
        <f t="shared" si="14"/>
        <v>0</v>
      </c>
      <c r="G320" s="68" t="str">
        <f t="shared" ca="1" si="15"/>
        <v>=IF(E320&gt;=20000,E320*10%,0)</v>
      </c>
    </row>
    <row r="321" spans="1:7">
      <c r="A321" s="68" t="s">
        <v>31</v>
      </c>
      <c r="B321" s="68" t="s">
        <v>27</v>
      </c>
      <c r="C321" s="68">
        <v>18</v>
      </c>
      <c r="D321" s="68">
        <v>1462</v>
      </c>
      <c r="E321" s="68">
        <f t="shared" si="13"/>
        <v>26316</v>
      </c>
      <c r="F321" s="68">
        <f t="shared" si="14"/>
        <v>2631.6000000000004</v>
      </c>
      <c r="G321" s="68" t="str">
        <f t="shared" ca="1" si="15"/>
        <v>=IF(E321&gt;=20000,E321*10%,0)</v>
      </c>
    </row>
    <row r="322" spans="1:7">
      <c r="A322" s="68" t="s">
        <v>31</v>
      </c>
      <c r="B322" s="68" t="s">
        <v>32</v>
      </c>
      <c r="C322" s="68">
        <v>49</v>
      </c>
      <c r="D322" s="68">
        <v>1109</v>
      </c>
      <c r="E322" s="68">
        <f t="shared" si="13"/>
        <v>54341</v>
      </c>
      <c r="F322" s="68">
        <f t="shared" si="14"/>
        <v>5434.1</v>
      </c>
      <c r="G322" s="68" t="str">
        <f t="shared" ca="1" si="15"/>
        <v>=IF(E322&gt;=20000,E322*10%,0)</v>
      </c>
    </row>
    <row r="323" spans="1:7">
      <c r="A323" s="68" t="s">
        <v>31</v>
      </c>
      <c r="B323" s="68" t="s">
        <v>27</v>
      </c>
      <c r="C323" s="68">
        <v>46</v>
      </c>
      <c r="D323" s="68">
        <v>1443</v>
      </c>
      <c r="E323" s="68">
        <f t="shared" ref="E323:E386" si="16">C323*D323</f>
        <v>66378</v>
      </c>
      <c r="F323" s="68">
        <f t="shared" ref="F323:F386" si="17">IF(E323&gt;=20000,E323*10%,0)</f>
        <v>6637.8</v>
      </c>
      <c r="G323" s="68" t="str">
        <f t="shared" ref="G323:G386" ca="1" si="18">_xlfn.FORMULATEXT(F323)</f>
        <v>=IF(E323&gt;=20000,E323*10%,0)</v>
      </c>
    </row>
    <row r="324" spans="1:7">
      <c r="A324" s="68" t="s">
        <v>26</v>
      </c>
      <c r="B324" s="68" t="s">
        <v>18</v>
      </c>
      <c r="C324" s="68">
        <v>24</v>
      </c>
      <c r="D324" s="68">
        <v>1019</v>
      </c>
      <c r="E324" s="68">
        <f t="shared" si="16"/>
        <v>24456</v>
      </c>
      <c r="F324" s="68">
        <f t="shared" si="17"/>
        <v>2445.6</v>
      </c>
      <c r="G324" s="68" t="str">
        <f t="shared" ca="1" si="18"/>
        <v>=IF(E324&gt;=20000,E324*10%,0)</v>
      </c>
    </row>
    <row r="325" spans="1:7">
      <c r="A325" s="68" t="s">
        <v>36</v>
      </c>
      <c r="B325" s="68" t="s">
        <v>32</v>
      </c>
      <c r="C325" s="68">
        <v>35</v>
      </c>
      <c r="D325" s="68">
        <v>1144</v>
      </c>
      <c r="E325" s="68">
        <f t="shared" si="16"/>
        <v>40040</v>
      </c>
      <c r="F325" s="68">
        <f t="shared" si="17"/>
        <v>4004</v>
      </c>
      <c r="G325" s="68" t="str">
        <f t="shared" ca="1" si="18"/>
        <v>=IF(E325&gt;=20000,E325*10%,0)</v>
      </c>
    </row>
    <row r="326" spans="1:7">
      <c r="A326" s="68" t="s">
        <v>23</v>
      </c>
      <c r="B326" s="68" t="s">
        <v>21</v>
      </c>
      <c r="C326" s="68">
        <v>24</v>
      </c>
      <c r="D326" s="68">
        <v>1142</v>
      </c>
      <c r="E326" s="68">
        <f t="shared" si="16"/>
        <v>27408</v>
      </c>
      <c r="F326" s="68">
        <f t="shared" si="17"/>
        <v>2740.8</v>
      </c>
      <c r="G326" s="68" t="str">
        <f t="shared" ca="1" si="18"/>
        <v>=IF(E326&gt;=20000,E326*10%,0)</v>
      </c>
    </row>
    <row r="327" spans="1:7">
      <c r="A327" s="68" t="s">
        <v>36</v>
      </c>
      <c r="B327" s="68" t="s">
        <v>18</v>
      </c>
      <c r="C327" s="68">
        <v>32</v>
      </c>
      <c r="D327" s="68">
        <v>1343</v>
      </c>
      <c r="E327" s="68">
        <f t="shared" si="16"/>
        <v>42976</v>
      </c>
      <c r="F327" s="68">
        <f t="shared" si="17"/>
        <v>4297.6000000000004</v>
      </c>
      <c r="G327" s="68" t="str">
        <f t="shared" ca="1" si="18"/>
        <v>=IF(E327&gt;=20000,E327*10%,0)</v>
      </c>
    </row>
    <row r="328" spans="1:7">
      <c r="A328" s="68" t="s">
        <v>31</v>
      </c>
      <c r="B328" s="68" t="s">
        <v>24</v>
      </c>
      <c r="C328" s="68">
        <v>39</v>
      </c>
      <c r="D328" s="68">
        <v>1110</v>
      </c>
      <c r="E328" s="68">
        <f t="shared" si="16"/>
        <v>43290</v>
      </c>
      <c r="F328" s="68">
        <f t="shared" si="17"/>
        <v>4329</v>
      </c>
      <c r="G328" s="68" t="str">
        <f t="shared" ca="1" si="18"/>
        <v>=IF(E328&gt;=20000,E328*10%,0)</v>
      </c>
    </row>
    <row r="329" spans="1:7">
      <c r="A329" s="68" t="s">
        <v>36</v>
      </c>
      <c r="B329" s="68" t="s">
        <v>24</v>
      </c>
      <c r="C329" s="68">
        <v>9</v>
      </c>
      <c r="D329" s="68">
        <v>1212</v>
      </c>
      <c r="E329" s="68">
        <f t="shared" si="16"/>
        <v>10908</v>
      </c>
      <c r="F329" s="68">
        <f t="shared" si="17"/>
        <v>0</v>
      </c>
      <c r="G329" s="68" t="str">
        <f t="shared" ca="1" si="18"/>
        <v>=IF(E329&gt;=20000,E329*10%,0)</v>
      </c>
    </row>
    <row r="330" spans="1:7">
      <c r="A330" s="68" t="s">
        <v>23</v>
      </c>
      <c r="B330" s="68" t="s">
        <v>34</v>
      </c>
      <c r="C330" s="68">
        <v>14</v>
      </c>
      <c r="D330" s="68">
        <v>1267</v>
      </c>
      <c r="E330" s="68">
        <f t="shared" si="16"/>
        <v>17738</v>
      </c>
      <c r="F330" s="68">
        <f t="shared" si="17"/>
        <v>0</v>
      </c>
      <c r="G330" s="68" t="str">
        <f t="shared" ca="1" si="18"/>
        <v>=IF(E330&gt;=20000,E330*10%,0)</v>
      </c>
    </row>
    <row r="331" spans="1:7">
      <c r="A331" s="68" t="s">
        <v>17</v>
      </c>
      <c r="B331" s="68" t="s">
        <v>21</v>
      </c>
      <c r="C331" s="68">
        <v>49</v>
      </c>
      <c r="D331" s="68">
        <v>1012</v>
      </c>
      <c r="E331" s="68">
        <f t="shared" si="16"/>
        <v>49588</v>
      </c>
      <c r="F331" s="68">
        <f t="shared" si="17"/>
        <v>4958.8</v>
      </c>
      <c r="G331" s="68" t="str">
        <f t="shared" ca="1" si="18"/>
        <v>=IF(E331&gt;=20000,E331*10%,0)</v>
      </c>
    </row>
    <row r="332" spans="1:7">
      <c r="A332" s="68" t="s">
        <v>31</v>
      </c>
      <c r="B332" s="68" t="s">
        <v>34</v>
      </c>
      <c r="C332" s="68">
        <v>9</v>
      </c>
      <c r="D332" s="68">
        <v>1427</v>
      </c>
      <c r="E332" s="68">
        <f t="shared" si="16"/>
        <v>12843</v>
      </c>
      <c r="F332" s="68">
        <f t="shared" si="17"/>
        <v>0</v>
      </c>
      <c r="G332" s="68" t="str">
        <f t="shared" ca="1" si="18"/>
        <v>=IF(E332&gt;=20000,E332*10%,0)</v>
      </c>
    </row>
    <row r="333" spans="1:7">
      <c r="A333" s="68" t="s">
        <v>17</v>
      </c>
      <c r="B333" s="68" t="s">
        <v>34</v>
      </c>
      <c r="C333" s="68">
        <v>72</v>
      </c>
      <c r="D333" s="68">
        <v>1312</v>
      </c>
      <c r="E333" s="68">
        <f t="shared" si="16"/>
        <v>94464</v>
      </c>
      <c r="F333" s="68">
        <f t="shared" si="17"/>
        <v>9446.4</v>
      </c>
      <c r="G333" s="68" t="str">
        <f t="shared" ca="1" si="18"/>
        <v>=IF(E333&gt;=20000,E333*10%,0)</v>
      </c>
    </row>
    <row r="334" spans="1:7">
      <c r="A334" s="68" t="s">
        <v>17</v>
      </c>
      <c r="B334" s="68" t="s">
        <v>18</v>
      </c>
      <c r="C334" s="68">
        <v>79</v>
      </c>
      <c r="D334" s="68">
        <v>1158</v>
      </c>
      <c r="E334" s="68">
        <f t="shared" si="16"/>
        <v>91482</v>
      </c>
      <c r="F334" s="68">
        <f t="shared" si="17"/>
        <v>9148.2000000000007</v>
      </c>
      <c r="G334" s="68" t="str">
        <f t="shared" ca="1" si="18"/>
        <v>=IF(E334&gt;=20000,E334*10%,0)</v>
      </c>
    </row>
    <row r="335" spans="1:7">
      <c r="A335" s="68" t="s">
        <v>37</v>
      </c>
      <c r="B335" s="68" t="s">
        <v>34</v>
      </c>
      <c r="C335" s="68">
        <v>22</v>
      </c>
      <c r="D335" s="68">
        <v>1497</v>
      </c>
      <c r="E335" s="68">
        <f t="shared" si="16"/>
        <v>32934</v>
      </c>
      <c r="F335" s="68">
        <f t="shared" si="17"/>
        <v>3293.4</v>
      </c>
      <c r="G335" s="68" t="str">
        <f t="shared" ca="1" si="18"/>
        <v>=IF(E335&gt;=20000,E335*10%,0)</v>
      </c>
    </row>
    <row r="336" spans="1:7">
      <c r="A336" s="68" t="s">
        <v>17</v>
      </c>
      <c r="B336" s="68" t="s">
        <v>24</v>
      </c>
      <c r="C336" s="68">
        <v>56</v>
      </c>
      <c r="D336" s="68">
        <v>1073</v>
      </c>
      <c r="E336" s="68">
        <f t="shared" si="16"/>
        <v>60088</v>
      </c>
      <c r="F336" s="68">
        <f t="shared" si="17"/>
        <v>6008.8</v>
      </c>
      <c r="G336" s="68" t="str">
        <f t="shared" ca="1" si="18"/>
        <v>=IF(E336&gt;=20000,E336*10%,0)</v>
      </c>
    </row>
    <row r="337" spans="1:7">
      <c r="A337" s="68" t="s">
        <v>31</v>
      </c>
      <c r="B337" s="68" t="s">
        <v>21</v>
      </c>
      <c r="C337" s="68">
        <v>93</v>
      </c>
      <c r="D337" s="68">
        <v>1267</v>
      </c>
      <c r="E337" s="68">
        <f t="shared" si="16"/>
        <v>117831</v>
      </c>
      <c r="F337" s="68">
        <f t="shared" si="17"/>
        <v>11783.1</v>
      </c>
      <c r="G337" s="68" t="str">
        <f t="shared" ca="1" si="18"/>
        <v>=IF(E337&gt;=20000,E337*10%,0)</v>
      </c>
    </row>
    <row r="338" spans="1:7">
      <c r="A338" s="68" t="s">
        <v>31</v>
      </c>
      <c r="B338" s="68" t="s">
        <v>19</v>
      </c>
      <c r="C338" s="68">
        <v>26</v>
      </c>
      <c r="D338" s="68">
        <v>1164</v>
      </c>
      <c r="E338" s="68">
        <f t="shared" si="16"/>
        <v>30264</v>
      </c>
      <c r="F338" s="68">
        <f t="shared" si="17"/>
        <v>3026.4</v>
      </c>
      <c r="G338" s="68" t="str">
        <f t="shared" ca="1" si="18"/>
        <v>=IF(E338&gt;=20000,E338*10%,0)</v>
      </c>
    </row>
    <row r="339" spans="1:7">
      <c r="A339" s="68" t="s">
        <v>17</v>
      </c>
      <c r="B339" s="68" t="s">
        <v>18</v>
      </c>
      <c r="C339" s="68">
        <v>67</v>
      </c>
      <c r="D339" s="68">
        <v>1329</v>
      </c>
      <c r="E339" s="68">
        <f t="shared" si="16"/>
        <v>89043</v>
      </c>
      <c r="F339" s="68">
        <f t="shared" si="17"/>
        <v>8904.3000000000011</v>
      </c>
      <c r="G339" s="68" t="str">
        <f t="shared" ca="1" si="18"/>
        <v>=IF(E339&gt;=20000,E339*10%,0)</v>
      </c>
    </row>
    <row r="340" spans="1:7">
      <c r="A340" s="68" t="s">
        <v>31</v>
      </c>
      <c r="B340" s="68" t="s">
        <v>19</v>
      </c>
      <c r="C340" s="68">
        <v>98</v>
      </c>
      <c r="D340" s="68">
        <v>1010</v>
      </c>
      <c r="E340" s="68">
        <f t="shared" si="16"/>
        <v>98980</v>
      </c>
      <c r="F340" s="68">
        <f t="shared" si="17"/>
        <v>9898</v>
      </c>
      <c r="G340" s="68" t="str">
        <f t="shared" ca="1" si="18"/>
        <v>=IF(E340&gt;=20000,E340*10%,0)</v>
      </c>
    </row>
    <row r="341" spans="1:7">
      <c r="A341" s="68" t="s">
        <v>31</v>
      </c>
      <c r="B341" s="68" t="s">
        <v>27</v>
      </c>
      <c r="C341" s="68">
        <v>59</v>
      </c>
      <c r="D341" s="68">
        <v>1474</v>
      </c>
      <c r="E341" s="68">
        <f t="shared" si="16"/>
        <v>86966</v>
      </c>
      <c r="F341" s="68">
        <f t="shared" si="17"/>
        <v>8696.6</v>
      </c>
      <c r="G341" s="68" t="str">
        <f t="shared" ca="1" si="18"/>
        <v>=IF(E341&gt;=20000,E341*10%,0)</v>
      </c>
    </row>
    <row r="342" spans="1:7">
      <c r="A342" s="68" t="s">
        <v>17</v>
      </c>
      <c r="B342" s="68" t="s">
        <v>18</v>
      </c>
      <c r="C342" s="68">
        <v>5</v>
      </c>
      <c r="D342" s="68">
        <v>1231</v>
      </c>
      <c r="E342" s="68">
        <f t="shared" si="16"/>
        <v>6155</v>
      </c>
      <c r="F342" s="68">
        <f t="shared" si="17"/>
        <v>0</v>
      </c>
      <c r="G342" s="68" t="str">
        <f t="shared" ca="1" si="18"/>
        <v>=IF(E342&gt;=20000,E342*10%,0)</v>
      </c>
    </row>
    <row r="343" spans="1:7">
      <c r="A343" s="68" t="s">
        <v>37</v>
      </c>
      <c r="B343" s="68" t="s">
        <v>21</v>
      </c>
      <c r="C343" s="68">
        <v>61</v>
      </c>
      <c r="D343" s="68">
        <v>1457</v>
      </c>
      <c r="E343" s="68">
        <f t="shared" si="16"/>
        <v>88877</v>
      </c>
      <c r="F343" s="68">
        <f t="shared" si="17"/>
        <v>8887.7000000000007</v>
      </c>
      <c r="G343" s="68" t="str">
        <f t="shared" ca="1" si="18"/>
        <v>=IF(E343&gt;=20000,E343*10%,0)</v>
      </c>
    </row>
    <row r="344" spans="1:7">
      <c r="A344" s="68" t="s">
        <v>36</v>
      </c>
      <c r="B344" s="68" t="s">
        <v>19</v>
      </c>
      <c r="C344" s="68">
        <v>84</v>
      </c>
      <c r="D344" s="68">
        <v>1247</v>
      </c>
      <c r="E344" s="68">
        <f t="shared" si="16"/>
        <v>104748</v>
      </c>
      <c r="F344" s="68">
        <f t="shared" si="17"/>
        <v>10474.800000000001</v>
      </c>
      <c r="G344" s="68" t="str">
        <f t="shared" ca="1" si="18"/>
        <v>=IF(E344&gt;=20000,E344*10%,0)</v>
      </c>
    </row>
    <row r="345" spans="1:7">
      <c r="A345" s="68" t="s">
        <v>26</v>
      </c>
      <c r="B345" s="68" t="s">
        <v>18</v>
      </c>
      <c r="C345" s="68">
        <v>88</v>
      </c>
      <c r="D345" s="68">
        <v>1011</v>
      </c>
      <c r="E345" s="68">
        <f t="shared" si="16"/>
        <v>88968</v>
      </c>
      <c r="F345" s="68">
        <f t="shared" si="17"/>
        <v>8896.8000000000011</v>
      </c>
      <c r="G345" s="68" t="str">
        <f t="shared" ca="1" si="18"/>
        <v>=IF(E345&gt;=20000,E345*10%,0)</v>
      </c>
    </row>
    <row r="346" spans="1:7">
      <c r="A346" s="68" t="s">
        <v>17</v>
      </c>
      <c r="B346" s="68" t="s">
        <v>24</v>
      </c>
      <c r="C346" s="68">
        <v>67</v>
      </c>
      <c r="D346" s="68">
        <v>1350</v>
      </c>
      <c r="E346" s="68">
        <f t="shared" si="16"/>
        <v>90450</v>
      </c>
      <c r="F346" s="68">
        <f t="shared" si="17"/>
        <v>9045</v>
      </c>
      <c r="G346" s="68" t="str">
        <f t="shared" ca="1" si="18"/>
        <v>=IF(E346&gt;=20000,E346*10%,0)</v>
      </c>
    </row>
    <row r="347" spans="1:7">
      <c r="A347" s="68" t="s">
        <v>23</v>
      </c>
      <c r="B347" s="68" t="s">
        <v>34</v>
      </c>
      <c r="C347" s="68">
        <v>55</v>
      </c>
      <c r="D347" s="68">
        <v>1305</v>
      </c>
      <c r="E347" s="68">
        <f t="shared" si="16"/>
        <v>71775</v>
      </c>
      <c r="F347" s="68">
        <f t="shared" si="17"/>
        <v>7177.5</v>
      </c>
      <c r="G347" s="68" t="str">
        <f t="shared" ca="1" si="18"/>
        <v>=IF(E347&gt;=20000,E347*10%,0)</v>
      </c>
    </row>
    <row r="348" spans="1:7">
      <c r="A348" s="68" t="s">
        <v>37</v>
      </c>
      <c r="B348" s="68" t="s">
        <v>32</v>
      </c>
      <c r="C348" s="68">
        <v>39</v>
      </c>
      <c r="D348" s="68">
        <v>1387</v>
      </c>
      <c r="E348" s="68">
        <f t="shared" si="16"/>
        <v>54093</v>
      </c>
      <c r="F348" s="68">
        <f t="shared" si="17"/>
        <v>5409.3</v>
      </c>
      <c r="G348" s="68" t="str">
        <f t="shared" ca="1" si="18"/>
        <v>=IF(E348&gt;=20000,E348*10%,0)</v>
      </c>
    </row>
    <row r="349" spans="1:7">
      <c r="A349" s="68" t="s">
        <v>26</v>
      </c>
      <c r="B349" s="68" t="s">
        <v>32</v>
      </c>
      <c r="C349" s="68">
        <v>97</v>
      </c>
      <c r="D349" s="68">
        <v>1009</v>
      </c>
      <c r="E349" s="68">
        <f t="shared" si="16"/>
        <v>97873</v>
      </c>
      <c r="F349" s="68">
        <f t="shared" si="17"/>
        <v>9787.3000000000011</v>
      </c>
      <c r="G349" s="68" t="str">
        <f t="shared" ca="1" si="18"/>
        <v>=IF(E349&gt;=20000,E349*10%,0)</v>
      </c>
    </row>
    <row r="350" spans="1:7">
      <c r="A350" s="68" t="s">
        <v>31</v>
      </c>
      <c r="B350" s="68" t="s">
        <v>21</v>
      </c>
      <c r="C350" s="68">
        <v>16</v>
      </c>
      <c r="D350" s="68">
        <v>1127</v>
      </c>
      <c r="E350" s="68">
        <f t="shared" si="16"/>
        <v>18032</v>
      </c>
      <c r="F350" s="68">
        <f t="shared" si="17"/>
        <v>0</v>
      </c>
      <c r="G350" s="68" t="str">
        <f t="shared" ca="1" si="18"/>
        <v>=IF(E350&gt;=20000,E350*10%,0)</v>
      </c>
    </row>
    <row r="351" spans="1:7">
      <c r="A351" s="68" t="s">
        <v>36</v>
      </c>
      <c r="B351" s="68" t="s">
        <v>32</v>
      </c>
      <c r="C351" s="68">
        <v>52</v>
      </c>
      <c r="D351" s="68">
        <v>1491</v>
      </c>
      <c r="E351" s="68">
        <f t="shared" si="16"/>
        <v>77532</v>
      </c>
      <c r="F351" s="68">
        <f t="shared" si="17"/>
        <v>7753.2000000000007</v>
      </c>
      <c r="G351" s="68" t="str">
        <f t="shared" ca="1" si="18"/>
        <v>=IF(E351&gt;=20000,E351*10%,0)</v>
      </c>
    </row>
    <row r="352" spans="1:7">
      <c r="A352" s="68" t="s">
        <v>17</v>
      </c>
      <c r="B352" s="68" t="s">
        <v>19</v>
      </c>
      <c r="C352" s="68">
        <v>60</v>
      </c>
      <c r="D352" s="68">
        <v>1127</v>
      </c>
      <c r="E352" s="68">
        <f t="shared" si="16"/>
        <v>67620</v>
      </c>
      <c r="F352" s="68">
        <f t="shared" si="17"/>
        <v>6762</v>
      </c>
      <c r="G352" s="68" t="str">
        <f t="shared" ca="1" si="18"/>
        <v>=IF(E352&gt;=20000,E352*10%,0)</v>
      </c>
    </row>
    <row r="353" spans="1:7">
      <c r="A353" s="68" t="s">
        <v>26</v>
      </c>
      <c r="B353" s="68" t="s">
        <v>32</v>
      </c>
      <c r="C353" s="68">
        <v>9</v>
      </c>
      <c r="D353" s="68">
        <v>1457</v>
      </c>
      <c r="E353" s="68">
        <f t="shared" si="16"/>
        <v>13113</v>
      </c>
      <c r="F353" s="68">
        <f t="shared" si="17"/>
        <v>0</v>
      </c>
      <c r="G353" s="68" t="str">
        <f t="shared" ca="1" si="18"/>
        <v>=IF(E353&gt;=20000,E353*10%,0)</v>
      </c>
    </row>
    <row r="354" spans="1:7">
      <c r="A354" s="68" t="s">
        <v>17</v>
      </c>
      <c r="B354" s="68" t="s">
        <v>24</v>
      </c>
      <c r="C354" s="68">
        <v>100</v>
      </c>
      <c r="D354" s="68">
        <v>1092</v>
      </c>
      <c r="E354" s="68">
        <f t="shared" si="16"/>
        <v>109200</v>
      </c>
      <c r="F354" s="68">
        <f t="shared" si="17"/>
        <v>10920</v>
      </c>
      <c r="G354" s="68" t="str">
        <f t="shared" ca="1" si="18"/>
        <v>=IF(E354&gt;=20000,E354*10%,0)</v>
      </c>
    </row>
    <row r="355" spans="1:7">
      <c r="A355" s="68" t="s">
        <v>37</v>
      </c>
      <c r="B355" s="68" t="s">
        <v>34</v>
      </c>
      <c r="C355" s="68">
        <v>18</v>
      </c>
      <c r="D355" s="68">
        <v>1343</v>
      </c>
      <c r="E355" s="68">
        <f t="shared" si="16"/>
        <v>24174</v>
      </c>
      <c r="F355" s="68">
        <f t="shared" si="17"/>
        <v>2417.4</v>
      </c>
      <c r="G355" s="68" t="str">
        <f t="shared" ca="1" si="18"/>
        <v>=IF(E355&gt;=20000,E355*10%,0)</v>
      </c>
    </row>
    <row r="356" spans="1:7">
      <c r="A356" s="68" t="s">
        <v>37</v>
      </c>
      <c r="B356" s="68" t="s">
        <v>27</v>
      </c>
      <c r="C356" s="68">
        <v>16</v>
      </c>
      <c r="D356" s="68">
        <v>1146</v>
      </c>
      <c r="E356" s="68">
        <f t="shared" si="16"/>
        <v>18336</v>
      </c>
      <c r="F356" s="68">
        <f t="shared" si="17"/>
        <v>0</v>
      </c>
      <c r="G356" s="68" t="str">
        <f t="shared" ca="1" si="18"/>
        <v>=IF(E356&gt;=20000,E356*10%,0)</v>
      </c>
    </row>
    <row r="357" spans="1:7">
      <c r="A357" s="68" t="s">
        <v>36</v>
      </c>
      <c r="B357" s="68" t="s">
        <v>27</v>
      </c>
      <c r="C357" s="68">
        <v>69</v>
      </c>
      <c r="D357" s="68">
        <v>1473</v>
      </c>
      <c r="E357" s="68">
        <f t="shared" si="16"/>
        <v>101637</v>
      </c>
      <c r="F357" s="68">
        <f t="shared" si="17"/>
        <v>10163.700000000001</v>
      </c>
      <c r="G357" s="68" t="str">
        <f t="shared" ca="1" si="18"/>
        <v>=IF(E357&gt;=20000,E357*10%,0)</v>
      </c>
    </row>
    <row r="358" spans="1:7">
      <c r="A358" s="68" t="s">
        <v>31</v>
      </c>
      <c r="B358" s="68" t="s">
        <v>34</v>
      </c>
      <c r="C358" s="68">
        <v>36</v>
      </c>
      <c r="D358" s="68">
        <v>1270</v>
      </c>
      <c r="E358" s="68">
        <f t="shared" si="16"/>
        <v>45720</v>
      </c>
      <c r="F358" s="68">
        <f t="shared" si="17"/>
        <v>4572</v>
      </c>
      <c r="G358" s="68" t="str">
        <f t="shared" ca="1" si="18"/>
        <v>=IF(E358&gt;=20000,E358*10%,0)</v>
      </c>
    </row>
    <row r="359" spans="1:7">
      <c r="A359" s="68" t="s">
        <v>26</v>
      </c>
      <c r="B359" s="68" t="s">
        <v>24</v>
      </c>
      <c r="C359" s="68">
        <v>59</v>
      </c>
      <c r="D359" s="68">
        <v>1221</v>
      </c>
      <c r="E359" s="68">
        <f t="shared" si="16"/>
        <v>72039</v>
      </c>
      <c r="F359" s="68">
        <f t="shared" si="17"/>
        <v>7203.9000000000005</v>
      </c>
      <c r="G359" s="68" t="str">
        <f t="shared" ca="1" si="18"/>
        <v>=IF(E359&gt;=20000,E359*10%,0)</v>
      </c>
    </row>
    <row r="360" spans="1:7">
      <c r="A360" s="68" t="s">
        <v>31</v>
      </c>
      <c r="B360" s="68" t="s">
        <v>18</v>
      </c>
      <c r="C360" s="68">
        <v>93</v>
      </c>
      <c r="D360" s="68">
        <v>1153</v>
      </c>
      <c r="E360" s="68">
        <f t="shared" si="16"/>
        <v>107229</v>
      </c>
      <c r="F360" s="68">
        <f t="shared" si="17"/>
        <v>10722.900000000001</v>
      </c>
      <c r="G360" s="68" t="str">
        <f t="shared" ca="1" si="18"/>
        <v>=IF(E360&gt;=20000,E360*10%,0)</v>
      </c>
    </row>
    <row r="361" spans="1:7">
      <c r="A361" s="68" t="s">
        <v>36</v>
      </c>
      <c r="B361" s="68" t="s">
        <v>27</v>
      </c>
      <c r="C361" s="68">
        <v>61</v>
      </c>
      <c r="D361" s="68">
        <v>1139</v>
      </c>
      <c r="E361" s="68">
        <f t="shared" si="16"/>
        <v>69479</v>
      </c>
      <c r="F361" s="68">
        <f t="shared" si="17"/>
        <v>6947.9000000000005</v>
      </c>
      <c r="G361" s="68" t="str">
        <f t="shared" ca="1" si="18"/>
        <v>=IF(E361&gt;=20000,E361*10%,0)</v>
      </c>
    </row>
    <row r="362" spans="1:7">
      <c r="A362" s="68" t="s">
        <v>37</v>
      </c>
      <c r="B362" s="68" t="s">
        <v>18</v>
      </c>
      <c r="C362" s="68">
        <v>82</v>
      </c>
      <c r="D362" s="68">
        <v>1082</v>
      </c>
      <c r="E362" s="68">
        <f t="shared" si="16"/>
        <v>88724</v>
      </c>
      <c r="F362" s="68">
        <f t="shared" si="17"/>
        <v>8872.4</v>
      </c>
      <c r="G362" s="68" t="str">
        <f t="shared" ca="1" si="18"/>
        <v>=IF(E362&gt;=20000,E362*10%,0)</v>
      </c>
    </row>
    <row r="363" spans="1:7">
      <c r="A363" s="68" t="s">
        <v>26</v>
      </c>
      <c r="B363" s="68" t="s">
        <v>19</v>
      </c>
      <c r="C363" s="68">
        <v>53</v>
      </c>
      <c r="D363" s="68">
        <v>1275</v>
      </c>
      <c r="E363" s="68">
        <f t="shared" si="16"/>
        <v>67575</v>
      </c>
      <c r="F363" s="68">
        <f t="shared" si="17"/>
        <v>6757.5</v>
      </c>
      <c r="G363" s="68" t="str">
        <f t="shared" ca="1" si="18"/>
        <v>=IF(E363&gt;=20000,E363*10%,0)</v>
      </c>
    </row>
    <row r="364" spans="1:7">
      <c r="A364" s="68" t="s">
        <v>37</v>
      </c>
      <c r="B364" s="68" t="s">
        <v>34</v>
      </c>
      <c r="C364" s="68">
        <v>30</v>
      </c>
      <c r="D364" s="68">
        <v>1089</v>
      </c>
      <c r="E364" s="68">
        <f t="shared" si="16"/>
        <v>32670</v>
      </c>
      <c r="F364" s="68">
        <f t="shared" si="17"/>
        <v>3267</v>
      </c>
      <c r="G364" s="68" t="str">
        <f t="shared" ca="1" si="18"/>
        <v>=IF(E364&gt;=20000,E364*10%,0)</v>
      </c>
    </row>
    <row r="365" spans="1:7">
      <c r="A365" s="68" t="s">
        <v>23</v>
      </c>
      <c r="B365" s="68" t="s">
        <v>32</v>
      </c>
      <c r="C365" s="68">
        <v>10</v>
      </c>
      <c r="D365" s="68">
        <v>1076</v>
      </c>
      <c r="E365" s="68">
        <f t="shared" si="16"/>
        <v>10760</v>
      </c>
      <c r="F365" s="68">
        <f t="shared" si="17"/>
        <v>0</v>
      </c>
      <c r="G365" s="68" t="str">
        <f t="shared" ca="1" si="18"/>
        <v>=IF(E365&gt;=20000,E365*10%,0)</v>
      </c>
    </row>
    <row r="366" spans="1:7">
      <c r="A366" s="68" t="s">
        <v>23</v>
      </c>
      <c r="B366" s="68" t="s">
        <v>27</v>
      </c>
      <c r="C366" s="68">
        <v>95</v>
      </c>
      <c r="D366" s="68">
        <v>1184</v>
      </c>
      <c r="E366" s="68">
        <f t="shared" si="16"/>
        <v>112480</v>
      </c>
      <c r="F366" s="68">
        <f t="shared" si="17"/>
        <v>11248</v>
      </c>
      <c r="G366" s="68" t="str">
        <f t="shared" ca="1" si="18"/>
        <v>=IF(E366&gt;=20000,E366*10%,0)</v>
      </c>
    </row>
    <row r="367" spans="1:7">
      <c r="A367" s="68" t="s">
        <v>17</v>
      </c>
      <c r="B367" s="68" t="s">
        <v>32</v>
      </c>
      <c r="C367" s="68">
        <v>27</v>
      </c>
      <c r="D367" s="68">
        <v>1156</v>
      </c>
      <c r="E367" s="68">
        <f t="shared" si="16"/>
        <v>31212</v>
      </c>
      <c r="F367" s="68">
        <f t="shared" si="17"/>
        <v>3121.2000000000003</v>
      </c>
      <c r="G367" s="68" t="str">
        <f t="shared" ca="1" si="18"/>
        <v>=IF(E367&gt;=20000,E367*10%,0)</v>
      </c>
    </row>
    <row r="368" spans="1:7">
      <c r="A368" s="68" t="s">
        <v>26</v>
      </c>
      <c r="B368" s="68" t="s">
        <v>32</v>
      </c>
      <c r="C368" s="68">
        <v>73</v>
      </c>
      <c r="D368" s="68">
        <v>1266</v>
      </c>
      <c r="E368" s="68">
        <f t="shared" si="16"/>
        <v>92418</v>
      </c>
      <c r="F368" s="68">
        <f t="shared" si="17"/>
        <v>9241.8000000000011</v>
      </c>
      <c r="G368" s="68" t="str">
        <f t="shared" ca="1" si="18"/>
        <v>=IF(E368&gt;=20000,E368*10%,0)</v>
      </c>
    </row>
    <row r="369" spans="1:7">
      <c r="A369" s="68" t="s">
        <v>36</v>
      </c>
      <c r="B369" s="68" t="s">
        <v>19</v>
      </c>
      <c r="C369" s="68">
        <v>81</v>
      </c>
      <c r="D369" s="68">
        <v>1310</v>
      </c>
      <c r="E369" s="68">
        <f t="shared" si="16"/>
        <v>106110</v>
      </c>
      <c r="F369" s="68">
        <f t="shared" si="17"/>
        <v>10611</v>
      </c>
      <c r="G369" s="68" t="str">
        <f t="shared" ca="1" si="18"/>
        <v>=IF(E369&gt;=20000,E369*10%,0)</v>
      </c>
    </row>
    <row r="370" spans="1:7">
      <c r="A370" s="68" t="s">
        <v>36</v>
      </c>
      <c r="B370" s="68" t="s">
        <v>27</v>
      </c>
      <c r="C370" s="68">
        <v>65</v>
      </c>
      <c r="D370" s="68">
        <v>1496</v>
      </c>
      <c r="E370" s="68">
        <f t="shared" si="16"/>
        <v>97240</v>
      </c>
      <c r="F370" s="68">
        <f t="shared" si="17"/>
        <v>9724</v>
      </c>
      <c r="G370" s="68" t="str">
        <f t="shared" ca="1" si="18"/>
        <v>=IF(E370&gt;=20000,E370*10%,0)</v>
      </c>
    </row>
    <row r="371" spans="1:7">
      <c r="A371" s="68" t="s">
        <v>31</v>
      </c>
      <c r="B371" s="68" t="s">
        <v>34</v>
      </c>
      <c r="C371" s="68">
        <v>15</v>
      </c>
      <c r="D371" s="68">
        <v>1456</v>
      </c>
      <c r="E371" s="68">
        <f t="shared" si="16"/>
        <v>21840</v>
      </c>
      <c r="F371" s="68">
        <f t="shared" si="17"/>
        <v>2184</v>
      </c>
      <c r="G371" s="68" t="str">
        <f t="shared" ca="1" si="18"/>
        <v>=IF(E371&gt;=20000,E371*10%,0)</v>
      </c>
    </row>
    <row r="372" spans="1:7">
      <c r="A372" s="68" t="s">
        <v>23</v>
      </c>
      <c r="B372" s="68" t="s">
        <v>32</v>
      </c>
      <c r="C372" s="68">
        <v>41</v>
      </c>
      <c r="D372" s="68">
        <v>1309</v>
      </c>
      <c r="E372" s="68">
        <f t="shared" si="16"/>
        <v>53669</v>
      </c>
      <c r="F372" s="68">
        <f t="shared" si="17"/>
        <v>5366.9000000000005</v>
      </c>
      <c r="G372" s="68" t="str">
        <f t="shared" ca="1" si="18"/>
        <v>=IF(E372&gt;=20000,E372*10%,0)</v>
      </c>
    </row>
    <row r="373" spans="1:7">
      <c r="A373" s="68" t="s">
        <v>17</v>
      </c>
      <c r="B373" s="68" t="s">
        <v>32</v>
      </c>
      <c r="C373" s="68">
        <v>15</v>
      </c>
      <c r="D373" s="68">
        <v>1287</v>
      </c>
      <c r="E373" s="68">
        <f t="shared" si="16"/>
        <v>19305</v>
      </c>
      <c r="F373" s="68">
        <f t="shared" si="17"/>
        <v>0</v>
      </c>
      <c r="G373" s="68" t="str">
        <f t="shared" ca="1" si="18"/>
        <v>=IF(E373&gt;=20000,E373*10%,0)</v>
      </c>
    </row>
    <row r="374" spans="1:7">
      <c r="A374" s="68" t="s">
        <v>37</v>
      </c>
      <c r="B374" s="68" t="s">
        <v>18</v>
      </c>
      <c r="C374" s="68">
        <v>10</v>
      </c>
      <c r="D374" s="68">
        <v>1208</v>
      </c>
      <c r="E374" s="68">
        <f t="shared" si="16"/>
        <v>12080</v>
      </c>
      <c r="F374" s="68">
        <f t="shared" si="17"/>
        <v>0</v>
      </c>
      <c r="G374" s="68" t="str">
        <f t="shared" ca="1" si="18"/>
        <v>=IF(E374&gt;=20000,E374*10%,0)</v>
      </c>
    </row>
    <row r="375" spans="1:7">
      <c r="A375" s="68" t="s">
        <v>37</v>
      </c>
      <c r="B375" s="68" t="s">
        <v>27</v>
      </c>
      <c r="C375" s="68">
        <v>3</v>
      </c>
      <c r="D375" s="68">
        <v>1300</v>
      </c>
      <c r="E375" s="68">
        <f t="shared" si="16"/>
        <v>3900</v>
      </c>
      <c r="F375" s="68">
        <f t="shared" si="17"/>
        <v>0</v>
      </c>
      <c r="G375" s="68" t="str">
        <f t="shared" ca="1" si="18"/>
        <v>=IF(E375&gt;=20000,E375*10%,0)</v>
      </c>
    </row>
    <row r="376" spans="1:7">
      <c r="A376" s="68" t="s">
        <v>31</v>
      </c>
      <c r="B376" s="68" t="s">
        <v>32</v>
      </c>
      <c r="C376" s="68">
        <v>27</v>
      </c>
      <c r="D376" s="68">
        <v>1129</v>
      </c>
      <c r="E376" s="68">
        <f t="shared" si="16"/>
        <v>30483</v>
      </c>
      <c r="F376" s="68">
        <f t="shared" si="17"/>
        <v>3048.3</v>
      </c>
      <c r="G376" s="68" t="str">
        <f t="shared" ca="1" si="18"/>
        <v>=IF(E376&gt;=20000,E376*10%,0)</v>
      </c>
    </row>
    <row r="377" spans="1:7">
      <c r="A377" s="68" t="s">
        <v>31</v>
      </c>
      <c r="B377" s="68" t="s">
        <v>27</v>
      </c>
      <c r="C377" s="68">
        <v>61</v>
      </c>
      <c r="D377" s="68">
        <v>1251</v>
      </c>
      <c r="E377" s="68">
        <f t="shared" si="16"/>
        <v>76311</v>
      </c>
      <c r="F377" s="68">
        <f t="shared" si="17"/>
        <v>7631.1</v>
      </c>
      <c r="G377" s="68" t="str">
        <f t="shared" ca="1" si="18"/>
        <v>=IF(E377&gt;=20000,E377*10%,0)</v>
      </c>
    </row>
    <row r="378" spans="1:7">
      <c r="A378" s="68" t="s">
        <v>36</v>
      </c>
      <c r="B378" s="68" t="s">
        <v>34</v>
      </c>
      <c r="C378" s="68">
        <v>90</v>
      </c>
      <c r="D378" s="68">
        <v>1254</v>
      </c>
      <c r="E378" s="68">
        <f t="shared" si="16"/>
        <v>112860</v>
      </c>
      <c r="F378" s="68">
        <f t="shared" si="17"/>
        <v>11286</v>
      </c>
      <c r="G378" s="68" t="str">
        <f t="shared" ca="1" si="18"/>
        <v>=IF(E378&gt;=20000,E378*10%,0)</v>
      </c>
    </row>
    <row r="379" spans="1:7">
      <c r="A379" s="68" t="s">
        <v>31</v>
      </c>
      <c r="B379" s="68" t="s">
        <v>19</v>
      </c>
      <c r="C379" s="68">
        <v>56</v>
      </c>
      <c r="D379" s="68">
        <v>1427</v>
      </c>
      <c r="E379" s="68">
        <f t="shared" si="16"/>
        <v>79912</v>
      </c>
      <c r="F379" s="68">
        <f t="shared" si="17"/>
        <v>7991.2000000000007</v>
      </c>
      <c r="G379" s="68" t="str">
        <f t="shared" ca="1" si="18"/>
        <v>=IF(E379&gt;=20000,E379*10%,0)</v>
      </c>
    </row>
    <row r="380" spans="1:7">
      <c r="A380" s="68" t="s">
        <v>23</v>
      </c>
      <c r="B380" s="68" t="s">
        <v>19</v>
      </c>
      <c r="C380" s="68">
        <v>100</v>
      </c>
      <c r="D380" s="68">
        <v>1385</v>
      </c>
      <c r="E380" s="68">
        <f t="shared" si="16"/>
        <v>138500</v>
      </c>
      <c r="F380" s="68">
        <f t="shared" si="17"/>
        <v>13850</v>
      </c>
      <c r="G380" s="68" t="str">
        <f t="shared" ca="1" si="18"/>
        <v>=IF(E380&gt;=20000,E380*10%,0)</v>
      </c>
    </row>
    <row r="381" spans="1:7">
      <c r="A381" s="68" t="s">
        <v>31</v>
      </c>
      <c r="B381" s="68" t="s">
        <v>34</v>
      </c>
      <c r="C381" s="68">
        <v>23</v>
      </c>
      <c r="D381" s="68">
        <v>1235</v>
      </c>
      <c r="E381" s="68">
        <f t="shared" si="16"/>
        <v>28405</v>
      </c>
      <c r="F381" s="68">
        <f t="shared" si="17"/>
        <v>2840.5</v>
      </c>
      <c r="G381" s="68" t="str">
        <f t="shared" ca="1" si="18"/>
        <v>=IF(E381&gt;=20000,E381*10%,0)</v>
      </c>
    </row>
    <row r="382" spans="1:7">
      <c r="A382" s="68" t="s">
        <v>36</v>
      </c>
      <c r="B382" s="68" t="s">
        <v>19</v>
      </c>
      <c r="C382" s="68">
        <v>15</v>
      </c>
      <c r="D382" s="68">
        <v>1100</v>
      </c>
      <c r="E382" s="68">
        <f t="shared" si="16"/>
        <v>16500</v>
      </c>
      <c r="F382" s="68">
        <f t="shared" si="17"/>
        <v>0</v>
      </c>
      <c r="G382" s="68" t="str">
        <f t="shared" ca="1" si="18"/>
        <v>=IF(E382&gt;=20000,E382*10%,0)</v>
      </c>
    </row>
    <row r="383" spans="1:7">
      <c r="A383" s="68" t="s">
        <v>36</v>
      </c>
      <c r="B383" s="68" t="s">
        <v>21</v>
      </c>
      <c r="C383" s="68">
        <v>4</v>
      </c>
      <c r="D383" s="68">
        <v>1101</v>
      </c>
      <c r="E383" s="68">
        <f t="shared" si="16"/>
        <v>4404</v>
      </c>
      <c r="F383" s="68">
        <f t="shared" si="17"/>
        <v>0</v>
      </c>
      <c r="G383" s="68" t="str">
        <f t="shared" ca="1" si="18"/>
        <v>=IF(E383&gt;=20000,E383*10%,0)</v>
      </c>
    </row>
    <row r="384" spans="1:7">
      <c r="A384" s="68" t="s">
        <v>37</v>
      </c>
      <c r="B384" s="68" t="s">
        <v>21</v>
      </c>
      <c r="C384" s="68">
        <v>55</v>
      </c>
      <c r="D384" s="68">
        <v>1055</v>
      </c>
      <c r="E384" s="68">
        <f t="shared" si="16"/>
        <v>58025</v>
      </c>
      <c r="F384" s="68">
        <f t="shared" si="17"/>
        <v>5802.5</v>
      </c>
      <c r="G384" s="68" t="str">
        <f t="shared" ca="1" si="18"/>
        <v>=IF(E384&gt;=20000,E384*10%,0)</v>
      </c>
    </row>
    <row r="385" spans="1:7">
      <c r="A385" s="68" t="s">
        <v>17</v>
      </c>
      <c r="B385" s="68" t="s">
        <v>32</v>
      </c>
      <c r="C385" s="68">
        <v>23</v>
      </c>
      <c r="D385" s="68">
        <v>1427</v>
      </c>
      <c r="E385" s="68">
        <f t="shared" si="16"/>
        <v>32821</v>
      </c>
      <c r="F385" s="68">
        <f t="shared" si="17"/>
        <v>3282.1000000000004</v>
      </c>
      <c r="G385" s="68" t="str">
        <f t="shared" ca="1" si="18"/>
        <v>=IF(E385&gt;=20000,E385*10%,0)</v>
      </c>
    </row>
    <row r="386" spans="1:7">
      <c r="A386" s="68" t="s">
        <v>31</v>
      </c>
      <c r="B386" s="68" t="s">
        <v>27</v>
      </c>
      <c r="C386" s="68">
        <v>96</v>
      </c>
      <c r="D386" s="68">
        <v>1397</v>
      </c>
      <c r="E386" s="68">
        <f t="shared" si="16"/>
        <v>134112</v>
      </c>
      <c r="F386" s="68">
        <f t="shared" si="17"/>
        <v>13411.2</v>
      </c>
      <c r="G386" s="68" t="str">
        <f t="shared" ca="1" si="18"/>
        <v>=IF(E386&gt;=20000,E386*10%,0)</v>
      </c>
    </row>
    <row r="387" spans="1:7">
      <c r="A387" s="68" t="s">
        <v>36</v>
      </c>
      <c r="B387" s="68" t="s">
        <v>27</v>
      </c>
      <c r="C387" s="68">
        <v>85</v>
      </c>
      <c r="D387" s="68">
        <v>1105</v>
      </c>
      <c r="E387" s="68">
        <f t="shared" ref="E387:E450" si="19">C387*D387</f>
        <v>93925</v>
      </c>
      <c r="F387" s="68">
        <f t="shared" ref="F387:F450" si="20">IF(E387&gt;=20000,E387*10%,0)</f>
        <v>9392.5</v>
      </c>
      <c r="G387" s="68" t="str">
        <f t="shared" ref="G387:G450" ca="1" si="21">_xlfn.FORMULATEXT(F387)</f>
        <v>=IF(E387&gt;=20000,E387*10%,0)</v>
      </c>
    </row>
    <row r="388" spans="1:7">
      <c r="A388" s="68" t="s">
        <v>31</v>
      </c>
      <c r="B388" s="68" t="s">
        <v>32</v>
      </c>
      <c r="C388" s="68">
        <v>10</v>
      </c>
      <c r="D388" s="68">
        <v>1224</v>
      </c>
      <c r="E388" s="68">
        <f t="shared" si="19"/>
        <v>12240</v>
      </c>
      <c r="F388" s="68">
        <f t="shared" si="20"/>
        <v>0</v>
      </c>
      <c r="G388" s="68" t="str">
        <f t="shared" ca="1" si="21"/>
        <v>=IF(E388&gt;=20000,E388*10%,0)</v>
      </c>
    </row>
    <row r="389" spans="1:7">
      <c r="A389" s="68" t="s">
        <v>23</v>
      </c>
      <c r="B389" s="68" t="s">
        <v>21</v>
      </c>
      <c r="C389" s="68">
        <v>93</v>
      </c>
      <c r="D389" s="68">
        <v>1373</v>
      </c>
      <c r="E389" s="68">
        <f t="shared" si="19"/>
        <v>127689</v>
      </c>
      <c r="F389" s="68">
        <f t="shared" si="20"/>
        <v>12768.900000000001</v>
      </c>
      <c r="G389" s="68" t="str">
        <f t="shared" ca="1" si="21"/>
        <v>=IF(E389&gt;=20000,E389*10%,0)</v>
      </c>
    </row>
    <row r="390" spans="1:7">
      <c r="A390" s="68" t="s">
        <v>36</v>
      </c>
      <c r="B390" s="68" t="s">
        <v>21</v>
      </c>
      <c r="C390" s="68">
        <v>12</v>
      </c>
      <c r="D390" s="68">
        <v>1329</v>
      </c>
      <c r="E390" s="68">
        <f t="shared" si="19"/>
        <v>15948</v>
      </c>
      <c r="F390" s="68">
        <f t="shared" si="20"/>
        <v>0</v>
      </c>
      <c r="G390" s="68" t="str">
        <f t="shared" ca="1" si="21"/>
        <v>=IF(E390&gt;=20000,E390*10%,0)</v>
      </c>
    </row>
    <row r="391" spans="1:7">
      <c r="A391" s="68" t="s">
        <v>37</v>
      </c>
      <c r="B391" s="68" t="s">
        <v>24</v>
      </c>
      <c r="C391" s="68">
        <v>5</v>
      </c>
      <c r="D391" s="68">
        <v>1325</v>
      </c>
      <c r="E391" s="68">
        <f t="shared" si="19"/>
        <v>6625</v>
      </c>
      <c r="F391" s="68">
        <f t="shared" si="20"/>
        <v>0</v>
      </c>
      <c r="G391" s="68" t="str">
        <f t="shared" ca="1" si="21"/>
        <v>=IF(E391&gt;=20000,E391*10%,0)</v>
      </c>
    </row>
    <row r="392" spans="1:7">
      <c r="A392" s="68" t="s">
        <v>36</v>
      </c>
      <c r="B392" s="68" t="s">
        <v>34</v>
      </c>
      <c r="C392" s="68">
        <v>56</v>
      </c>
      <c r="D392" s="68">
        <v>1476</v>
      </c>
      <c r="E392" s="68">
        <f t="shared" si="19"/>
        <v>82656</v>
      </c>
      <c r="F392" s="68">
        <f t="shared" si="20"/>
        <v>8265.6</v>
      </c>
      <c r="G392" s="68" t="str">
        <f t="shared" ca="1" si="21"/>
        <v>=IF(E392&gt;=20000,E392*10%,0)</v>
      </c>
    </row>
    <row r="393" spans="1:7">
      <c r="A393" s="68" t="s">
        <v>31</v>
      </c>
      <c r="B393" s="68" t="s">
        <v>19</v>
      </c>
      <c r="C393" s="68">
        <v>94</v>
      </c>
      <c r="D393" s="68">
        <v>1440</v>
      </c>
      <c r="E393" s="68">
        <f t="shared" si="19"/>
        <v>135360</v>
      </c>
      <c r="F393" s="68">
        <f t="shared" si="20"/>
        <v>13536</v>
      </c>
      <c r="G393" s="68" t="str">
        <f t="shared" ca="1" si="21"/>
        <v>=IF(E393&gt;=20000,E393*10%,0)</v>
      </c>
    </row>
    <row r="394" spans="1:7">
      <c r="A394" s="68" t="s">
        <v>37</v>
      </c>
      <c r="B394" s="68" t="s">
        <v>32</v>
      </c>
      <c r="C394" s="68">
        <v>91</v>
      </c>
      <c r="D394" s="68">
        <v>1190</v>
      </c>
      <c r="E394" s="68">
        <f t="shared" si="19"/>
        <v>108290</v>
      </c>
      <c r="F394" s="68">
        <f t="shared" si="20"/>
        <v>10829</v>
      </c>
      <c r="G394" s="68" t="str">
        <f t="shared" ca="1" si="21"/>
        <v>=IF(E394&gt;=20000,E394*10%,0)</v>
      </c>
    </row>
    <row r="395" spans="1:7">
      <c r="A395" s="68" t="s">
        <v>17</v>
      </c>
      <c r="B395" s="68" t="s">
        <v>24</v>
      </c>
      <c r="C395" s="68">
        <v>54</v>
      </c>
      <c r="D395" s="68">
        <v>1224</v>
      </c>
      <c r="E395" s="68">
        <f t="shared" si="19"/>
        <v>66096</v>
      </c>
      <c r="F395" s="68">
        <f t="shared" si="20"/>
        <v>6609.6</v>
      </c>
      <c r="G395" s="68" t="str">
        <f t="shared" ca="1" si="21"/>
        <v>=IF(E395&gt;=20000,E395*10%,0)</v>
      </c>
    </row>
    <row r="396" spans="1:7">
      <c r="A396" s="68" t="s">
        <v>31</v>
      </c>
      <c r="B396" s="68" t="s">
        <v>24</v>
      </c>
      <c r="C396" s="68">
        <v>43</v>
      </c>
      <c r="D396" s="68">
        <v>1223</v>
      </c>
      <c r="E396" s="68">
        <f t="shared" si="19"/>
        <v>52589</v>
      </c>
      <c r="F396" s="68">
        <f t="shared" si="20"/>
        <v>5258.9000000000005</v>
      </c>
      <c r="G396" s="68" t="str">
        <f t="shared" ca="1" si="21"/>
        <v>=IF(E396&gt;=20000,E396*10%,0)</v>
      </c>
    </row>
    <row r="397" spans="1:7">
      <c r="A397" s="68" t="s">
        <v>17</v>
      </c>
      <c r="B397" s="68" t="s">
        <v>32</v>
      </c>
      <c r="C397" s="68">
        <v>19</v>
      </c>
      <c r="D397" s="68">
        <v>1261</v>
      </c>
      <c r="E397" s="68">
        <f t="shared" si="19"/>
        <v>23959</v>
      </c>
      <c r="F397" s="68">
        <f t="shared" si="20"/>
        <v>2395.9</v>
      </c>
      <c r="G397" s="68" t="str">
        <f t="shared" ca="1" si="21"/>
        <v>=IF(E397&gt;=20000,E397*10%,0)</v>
      </c>
    </row>
    <row r="398" spans="1:7">
      <c r="A398" s="68" t="s">
        <v>17</v>
      </c>
      <c r="B398" s="68" t="s">
        <v>27</v>
      </c>
      <c r="C398" s="68">
        <v>71</v>
      </c>
      <c r="D398" s="68">
        <v>1313</v>
      </c>
      <c r="E398" s="68">
        <f t="shared" si="19"/>
        <v>93223</v>
      </c>
      <c r="F398" s="68">
        <f t="shared" si="20"/>
        <v>9322.3000000000011</v>
      </c>
      <c r="G398" s="68" t="str">
        <f t="shared" ca="1" si="21"/>
        <v>=IF(E398&gt;=20000,E398*10%,0)</v>
      </c>
    </row>
    <row r="399" spans="1:7">
      <c r="A399" s="68" t="s">
        <v>37</v>
      </c>
      <c r="B399" s="68" t="s">
        <v>34</v>
      </c>
      <c r="C399" s="68">
        <v>64</v>
      </c>
      <c r="D399" s="68">
        <v>1076</v>
      </c>
      <c r="E399" s="68">
        <f t="shared" si="19"/>
        <v>68864</v>
      </c>
      <c r="F399" s="68">
        <f t="shared" si="20"/>
        <v>6886.4000000000005</v>
      </c>
      <c r="G399" s="68" t="str">
        <f t="shared" ca="1" si="21"/>
        <v>=IF(E399&gt;=20000,E399*10%,0)</v>
      </c>
    </row>
    <row r="400" spans="1:7">
      <c r="A400" s="68" t="s">
        <v>17</v>
      </c>
      <c r="B400" s="68" t="s">
        <v>27</v>
      </c>
      <c r="C400" s="68">
        <v>38</v>
      </c>
      <c r="D400" s="68">
        <v>1097</v>
      </c>
      <c r="E400" s="68">
        <f t="shared" si="19"/>
        <v>41686</v>
      </c>
      <c r="F400" s="68">
        <f t="shared" si="20"/>
        <v>4168.6000000000004</v>
      </c>
      <c r="G400" s="68" t="str">
        <f t="shared" ca="1" si="21"/>
        <v>=IF(E400&gt;=20000,E400*10%,0)</v>
      </c>
    </row>
    <row r="401" spans="1:7">
      <c r="A401" s="68" t="s">
        <v>37</v>
      </c>
      <c r="B401" s="68" t="s">
        <v>34</v>
      </c>
      <c r="C401" s="68">
        <v>50</v>
      </c>
      <c r="D401" s="68">
        <v>1146</v>
      </c>
      <c r="E401" s="68">
        <f t="shared" si="19"/>
        <v>57300</v>
      </c>
      <c r="F401" s="68">
        <f t="shared" si="20"/>
        <v>5730</v>
      </c>
      <c r="G401" s="68" t="str">
        <f t="shared" ca="1" si="21"/>
        <v>=IF(E401&gt;=20000,E401*10%,0)</v>
      </c>
    </row>
    <row r="402" spans="1:7">
      <c r="A402" s="68" t="s">
        <v>23</v>
      </c>
      <c r="B402" s="68" t="s">
        <v>19</v>
      </c>
      <c r="C402" s="68">
        <v>98</v>
      </c>
      <c r="D402" s="68">
        <v>1064</v>
      </c>
      <c r="E402" s="68">
        <f t="shared" si="19"/>
        <v>104272</v>
      </c>
      <c r="F402" s="68">
        <f t="shared" si="20"/>
        <v>10427.200000000001</v>
      </c>
      <c r="G402" s="68" t="str">
        <f t="shared" ca="1" si="21"/>
        <v>=IF(E402&gt;=20000,E402*10%,0)</v>
      </c>
    </row>
    <row r="403" spans="1:7">
      <c r="A403" s="68" t="s">
        <v>26</v>
      </c>
      <c r="B403" s="68" t="s">
        <v>19</v>
      </c>
      <c r="C403" s="68">
        <v>72</v>
      </c>
      <c r="D403" s="68">
        <v>1364</v>
      </c>
      <c r="E403" s="68">
        <f t="shared" si="19"/>
        <v>98208</v>
      </c>
      <c r="F403" s="68">
        <f t="shared" si="20"/>
        <v>9820.8000000000011</v>
      </c>
      <c r="G403" s="68" t="str">
        <f t="shared" ca="1" si="21"/>
        <v>=IF(E403&gt;=20000,E403*10%,0)</v>
      </c>
    </row>
    <row r="404" spans="1:7">
      <c r="A404" s="68" t="s">
        <v>31</v>
      </c>
      <c r="B404" s="68" t="s">
        <v>32</v>
      </c>
      <c r="C404" s="68">
        <v>62</v>
      </c>
      <c r="D404" s="68">
        <v>1056</v>
      </c>
      <c r="E404" s="68">
        <f t="shared" si="19"/>
        <v>65472</v>
      </c>
      <c r="F404" s="68">
        <f t="shared" si="20"/>
        <v>6547.2000000000007</v>
      </c>
      <c r="G404" s="68" t="str">
        <f t="shared" ca="1" si="21"/>
        <v>=IF(E404&gt;=20000,E404*10%,0)</v>
      </c>
    </row>
    <row r="405" spans="1:7">
      <c r="A405" s="68" t="s">
        <v>37</v>
      </c>
      <c r="B405" s="68" t="s">
        <v>21</v>
      </c>
      <c r="C405" s="68">
        <v>43</v>
      </c>
      <c r="D405" s="68">
        <v>1467</v>
      </c>
      <c r="E405" s="68">
        <f t="shared" si="19"/>
        <v>63081</v>
      </c>
      <c r="F405" s="68">
        <f t="shared" si="20"/>
        <v>6308.1</v>
      </c>
      <c r="G405" s="68" t="str">
        <f t="shared" ca="1" si="21"/>
        <v>=IF(E405&gt;=20000,E405*10%,0)</v>
      </c>
    </row>
    <row r="406" spans="1:7">
      <c r="A406" s="68" t="s">
        <v>23</v>
      </c>
      <c r="B406" s="68" t="s">
        <v>19</v>
      </c>
      <c r="C406" s="68">
        <v>25</v>
      </c>
      <c r="D406" s="68">
        <v>1383</v>
      </c>
      <c r="E406" s="68">
        <f t="shared" si="19"/>
        <v>34575</v>
      </c>
      <c r="F406" s="68">
        <f t="shared" si="20"/>
        <v>3457.5</v>
      </c>
      <c r="G406" s="68" t="str">
        <f t="shared" ca="1" si="21"/>
        <v>=IF(E406&gt;=20000,E406*10%,0)</v>
      </c>
    </row>
    <row r="407" spans="1:7">
      <c r="A407" s="68" t="s">
        <v>23</v>
      </c>
      <c r="B407" s="68" t="s">
        <v>34</v>
      </c>
      <c r="C407" s="68">
        <v>9</v>
      </c>
      <c r="D407" s="68">
        <v>1444</v>
      </c>
      <c r="E407" s="68">
        <f t="shared" si="19"/>
        <v>12996</v>
      </c>
      <c r="F407" s="68">
        <f t="shared" si="20"/>
        <v>0</v>
      </c>
      <c r="G407" s="68" t="str">
        <f t="shared" ca="1" si="21"/>
        <v>=IF(E407&gt;=20000,E407*10%,0)</v>
      </c>
    </row>
    <row r="408" spans="1:7">
      <c r="A408" s="68" t="s">
        <v>36</v>
      </c>
      <c r="B408" s="68" t="s">
        <v>19</v>
      </c>
      <c r="C408" s="68">
        <v>89</v>
      </c>
      <c r="D408" s="68">
        <v>1251</v>
      </c>
      <c r="E408" s="68">
        <f t="shared" si="19"/>
        <v>111339</v>
      </c>
      <c r="F408" s="68">
        <f t="shared" si="20"/>
        <v>11133.900000000001</v>
      </c>
      <c r="G408" s="68" t="str">
        <f t="shared" ca="1" si="21"/>
        <v>=IF(E408&gt;=20000,E408*10%,0)</v>
      </c>
    </row>
    <row r="409" spans="1:7">
      <c r="A409" s="68" t="s">
        <v>26</v>
      </c>
      <c r="B409" s="68" t="s">
        <v>18</v>
      </c>
      <c r="C409" s="68">
        <v>78</v>
      </c>
      <c r="D409" s="68">
        <v>1491</v>
      </c>
      <c r="E409" s="68">
        <f t="shared" si="19"/>
        <v>116298</v>
      </c>
      <c r="F409" s="68">
        <f t="shared" si="20"/>
        <v>11629.800000000001</v>
      </c>
      <c r="G409" s="68" t="str">
        <f t="shared" ca="1" si="21"/>
        <v>=IF(E409&gt;=20000,E409*10%,0)</v>
      </c>
    </row>
    <row r="410" spans="1:7">
      <c r="A410" s="68" t="s">
        <v>23</v>
      </c>
      <c r="B410" s="68" t="s">
        <v>21</v>
      </c>
      <c r="C410" s="68">
        <v>82</v>
      </c>
      <c r="D410" s="68">
        <v>1061</v>
      </c>
      <c r="E410" s="68">
        <f t="shared" si="19"/>
        <v>87002</v>
      </c>
      <c r="F410" s="68">
        <f t="shared" si="20"/>
        <v>8700.2000000000007</v>
      </c>
      <c r="G410" s="68" t="str">
        <f t="shared" ca="1" si="21"/>
        <v>=IF(E410&gt;=20000,E410*10%,0)</v>
      </c>
    </row>
    <row r="411" spans="1:7">
      <c r="A411" s="68" t="s">
        <v>37</v>
      </c>
      <c r="B411" s="68" t="s">
        <v>21</v>
      </c>
      <c r="C411" s="68">
        <v>30</v>
      </c>
      <c r="D411" s="68">
        <v>1268</v>
      </c>
      <c r="E411" s="68">
        <f t="shared" si="19"/>
        <v>38040</v>
      </c>
      <c r="F411" s="68">
        <f t="shared" si="20"/>
        <v>3804</v>
      </c>
      <c r="G411" s="68" t="str">
        <f t="shared" ca="1" si="21"/>
        <v>=IF(E411&gt;=20000,E411*10%,0)</v>
      </c>
    </row>
    <row r="412" spans="1:7">
      <c r="A412" s="68" t="s">
        <v>36</v>
      </c>
      <c r="B412" s="68" t="s">
        <v>18</v>
      </c>
      <c r="C412" s="68">
        <v>71</v>
      </c>
      <c r="D412" s="68">
        <v>1160</v>
      </c>
      <c r="E412" s="68">
        <f t="shared" si="19"/>
        <v>82360</v>
      </c>
      <c r="F412" s="68">
        <f t="shared" si="20"/>
        <v>8236</v>
      </c>
      <c r="G412" s="68" t="str">
        <f t="shared" ca="1" si="21"/>
        <v>=IF(E412&gt;=20000,E412*10%,0)</v>
      </c>
    </row>
    <row r="413" spans="1:7">
      <c r="A413" s="68" t="s">
        <v>23</v>
      </c>
      <c r="B413" s="68" t="s">
        <v>18</v>
      </c>
      <c r="C413" s="68">
        <v>75</v>
      </c>
      <c r="D413" s="68">
        <v>1098</v>
      </c>
      <c r="E413" s="68">
        <f t="shared" si="19"/>
        <v>82350</v>
      </c>
      <c r="F413" s="68">
        <f t="shared" si="20"/>
        <v>8235</v>
      </c>
      <c r="G413" s="68" t="str">
        <f t="shared" ca="1" si="21"/>
        <v>=IF(E413&gt;=20000,E413*10%,0)</v>
      </c>
    </row>
    <row r="414" spans="1:7">
      <c r="A414" s="68" t="s">
        <v>23</v>
      </c>
      <c r="B414" s="68" t="s">
        <v>27</v>
      </c>
      <c r="C414" s="68">
        <v>11</v>
      </c>
      <c r="D414" s="68">
        <v>1394</v>
      </c>
      <c r="E414" s="68">
        <f t="shared" si="19"/>
        <v>15334</v>
      </c>
      <c r="F414" s="68">
        <f t="shared" si="20"/>
        <v>0</v>
      </c>
      <c r="G414" s="68" t="str">
        <f t="shared" ca="1" si="21"/>
        <v>=IF(E414&gt;=20000,E414*10%,0)</v>
      </c>
    </row>
    <row r="415" spans="1:7">
      <c r="A415" s="68" t="s">
        <v>37</v>
      </c>
      <c r="B415" s="68" t="s">
        <v>21</v>
      </c>
      <c r="C415" s="68">
        <v>62</v>
      </c>
      <c r="D415" s="68">
        <v>1119</v>
      </c>
      <c r="E415" s="68">
        <f t="shared" si="19"/>
        <v>69378</v>
      </c>
      <c r="F415" s="68">
        <f t="shared" si="20"/>
        <v>6937.8</v>
      </c>
      <c r="G415" s="68" t="str">
        <f t="shared" ca="1" si="21"/>
        <v>=IF(E415&gt;=20000,E415*10%,0)</v>
      </c>
    </row>
    <row r="416" spans="1:7">
      <c r="A416" s="68" t="s">
        <v>36</v>
      </c>
      <c r="B416" s="68" t="s">
        <v>27</v>
      </c>
      <c r="C416" s="68">
        <v>6</v>
      </c>
      <c r="D416" s="68">
        <v>1157</v>
      </c>
      <c r="E416" s="68">
        <f t="shared" si="19"/>
        <v>6942</v>
      </c>
      <c r="F416" s="68">
        <f t="shared" si="20"/>
        <v>0</v>
      </c>
      <c r="G416" s="68" t="str">
        <f t="shared" ca="1" si="21"/>
        <v>=IF(E416&gt;=20000,E416*10%,0)</v>
      </c>
    </row>
    <row r="417" spans="1:7">
      <c r="A417" s="68" t="s">
        <v>23</v>
      </c>
      <c r="B417" s="68" t="s">
        <v>21</v>
      </c>
      <c r="C417" s="68">
        <v>81</v>
      </c>
      <c r="D417" s="68">
        <v>1479</v>
      </c>
      <c r="E417" s="68">
        <f t="shared" si="19"/>
        <v>119799</v>
      </c>
      <c r="F417" s="68">
        <f t="shared" si="20"/>
        <v>11979.900000000001</v>
      </c>
      <c r="G417" s="68" t="str">
        <f t="shared" ca="1" si="21"/>
        <v>=IF(E417&gt;=20000,E417*10%,0)</v>
      </c>
    </row>
    <row r="418" spans="1:7">
      <c r="A418" s="68" t="s">
        <v>37</v>
      </c>
      <c r="B418" s="68" t="s">
        <v>18</v>
      </c>
      <c r="C418" s="68">
        <v>44</v>
      </c>
      <c r="D418" s="68">
        <v>1179</v>
      </c>
      <c r="E418" s="68">
        <f t="shared" si="19"/>
        <v>51876</v>
      </c>
      <c r="F418" s="68">
        <f t="shared" si="20"/>
        <v>5187.6000000000004</v>
      </c>
      <c r="G418" s="68" t="str">
        <f t="shared" ca="1" si="21"/>
        <v>=IF(E418&gt;=20000,E418*10%,0)</v>
      </c>
    </row>
    <row r="419" spans="1:7">
      <c r="A419" s="68" t="s">
        <v>36</v>
      </c>
      <c r="B419" s="68" t="s">
        <v>24</v>
      </c>
      <c r="C419" s="68">
        <v>16</v>
      </c>
      <c r="D419" s="68">
        <v>1274</v>
      </c>
      <c r="E419" s="68">
        <f t="shared" si="19"/>
        <v>20384</v>
      </c>
      <c r="F419" s="68">
        <f t="shared" si="20"/>
        <v>2038.4</v>
      </c>
      <c r="G419" s="68" t="str">
        <f t="shared" ca="1" si="21"/>
        <v>=IF(E419&gt;=20000,E419*10%,0)</v>
      </c>
    </row>
    <row r="420" spans="1:7">
      <c r="A420" s="68" t="s">
        <v>26</v>
      </c>
      <c r="B420" s="68" t="s">
        <v>24</v>
      </c>
      <c r="C420" s="68">
        <v>54</v>
      </c>
      <c r="D420" s="68">
        <v>1413</v>
      </c>
      <c r="E420" s="68">
        <f t="shared" si="19"/>
        <v>76302</v>
      </c>
      <c r="F420" s="68">
        <f t="shared" si="20"/>
        <v>7630.2000000000007</v>
      </c>
      <c r="G420" s="68" t="str">
        <f t="shared" ca="1" si="21"/>
        <v>=IF(E420&gt;=20000,E420*10%,0)</v>
      </c>
    </row>
    <row r="421" spans="1:7">
      <c r="A421" s="68" t="s">
        <v>26</v>
      </c>
      <c r="B421" s="68" t="s">
        <v>24</v>
      </c>
      <c r="C421" s="68">
        <v>56</v>
      </c>
      <c r="D421" s="68">
        <v>1463</v>
      </c>
      <c r="E421" s="68">
        <f t="shared" si="19"/>
        <v>81928</v>
      </c>
      <c r="F421" s="68">
        <f t="shared" si="20"/>
        <v>8192.8000000000011</v>
      </c>
      <c r="G421" s="68" t="str">
        <f t="shared" ca="1" si="21"/>
        <v>=IF(E421&gt;=20000,E421*10%,0)</v>
      </c>
    </row>
    <row r="422" spans="1:7">
      <c r="A422" s="68" t="s">
        <v>36</v>
      </c>
      <c r="B422" s="68" t="s">
        <v>18</v>
      </c>
      <c r="C422" s="68">
        <v>41</v>
      </c>
      <c r="D422" s="68">
        <v>1034</v>
      </c>
      <c r="E422" s="68">
        <f t="shared" si="19"/>
        <v>42394</v>
      </c>
      <c r="F422" s="68">
        <f t="shared" si="20"/>
        <v>4239.4000000000005</v>
      </c>
      <c r="G422" s="68" t="str">
        <f t="shared" ca="1" si="21"/>
        <v>=IF(E422&gt;=20000,E422*10%,0)</v>
      </c>
    </row>
    <row r="423" spans="1:7">
      <c r="A423" s="68" t="s">
        <v>31</v>
      </c>
      <c r="B423" s="68" t="s">
        <v>21</v>
      </c>
      <c r="C423" s="68">
        <v>67</v>
      </c>
      <c r="D423" s="68">
        <v>1093</v>
      </c>
      <c r="E423" s="68">
        <f t="shared" si="19"/>
        <v>73231</v>
      </c>
      <c r="F423" s="68">
        <f t="shared" si="20"/>
        <v>7323.1</v>
      </c>
      <c r="G423" s="68" t="str">
        <f t="shared" ca="1" si="21"/>
        <v>=IF(E423&gt;=20000,E423*10%,0)</v>
      </c>
    </row>
    <row r="424" spans="1:7">
      <c r="A424" s="68" t="s">
        <v>26</v>
      </c>
      <c r="B424" s="68" t="s">
        <v>19</v>
      </c>
      <c r="C424" s="68">
        <v>80</v>
      </c>
      <c r="D424" s="68">
        <v>1216</v>
      </c>
      <c r="E424" s="68">
        <f t="shared" si="19"/>
        <v>97280</v>
      </c>
      <c r="F424" s="68">
        <f t="shared" si="20"/>
        <v>9728</v>
      </c>
      <c r="G424" s="68" t="str">
        <f t="shared" ca="1" si="21"/>
        <v>=IF(E424&gt;=20000,E424*10%,0)</v>
      </c>
    </row>
    <row r="425" spans="1:7">
      <c r="A425" s="68" t="s">
        <v>37</v>
      </c>
      <c r="B425" s="68" t="s">
        <v>32</v>
      </c>
      <c r="C425" s="68">
        <v>32</v>
      </c>
      <c r="D425" s="68">
        <v>1055</v>
      </c>
      <c r="E425" s="68">
        <f t="shared" si="19"/>
        <v>33760</v>
      </c>
      <c r="F425" s="68">
        <f t="shared" si="20"/>
        <v>3376</v>
      </c>
      <c r="G425" s="68" t="str">
        <f t="shared" ca="1" si="21"/>
        <v>=IF(E425&gt;=20000,E425*10%,0)</v>
      </c>
    </row>
    <row r="426" spans="1:7">
      <c r="A426" s="68" t="s">
        <v>36</v>
      </c>
      <c r="B426" s="68" t="s">
        <v>32</v>
      </c>
      <c r="C426" s="68">
        <v>45</v>
      </c>
      <c r="D426" s="68">
        <v>1309</v>
      </c>
      <c r="E426" s="68">
        <f t="shared" si="19"/>
        <v>58905</v>
      </c>
      <c r="F426" s="68">
        <f t="shared" si="20"/>
        <v>5890.5</v>
      </c>
      <c r="G426" s="68" t="str">
        <f t="shared" ca="1" si="21"/>
        <v>=IF(E426&gt;=20000,E426*10%,0)</v>
      </c>
    </row>
    <row r="427" spans="1:7">
      <c r="A427" s="68" t="s">
        <v>17</v>
      </c>
      <c r="B427" s="68" t="s">
        <v>19</v>
      </c>
      <c r="C427" s="68">
        <v>37</v>
      </c>
      <c r="D427" s="68">
        <v>1073</v>
      </c>
      <c r="E427" s="68">
        <f t="shared" si="19"/>
        <v>39701</v>
      </c>
      <c r="F427" s="68">
        <f t="shared" si="20"/>
        <v>3970.1000000000004</v>
      </c>
      <c r="G427" s="68" t="str">
        <f t="shared" ca="1" si="21"/>
        <v>=IF(E427&gt;=20000,E427*10%,0)</v>
      </c>
    </row>
    <row r="428" spans="1:7">
      <c r="A428" s="68" t="s">
        <v>23</v>
      </c>
      <c r="B428" s="68" t="s">
        <v>27</v>
      </c>
      <c r="C428" s="68">
        <v>32</v>
      </c>
      <c r="D428" s="68">
        <v>1195</v>
      </c>
      <c r="E428" s="68">
        <f t="shared" si="19"/>
        <v>38240</v>
      </c>
      <c r="F428" s="68">
        <f t="shared" si="20"/>
        <v>3824</v>
      </c>
      <c r="G428" s="68" t="str">
        <f t="shared" ca="1" si="21"/>
        <v>=IF(E428&gt;=20000,E428*10%,0)</v>
      </c>
    </row>
    <row r="429" spans="1:7">
      <c r="A429" s="68" t="s">
        <v>17</v>
      </c>
      <c r="B429" s="68" t="s">
        <v>18</v>
      </c>
      <c r="C429" s="68">
        <v>36</v>
      </c>
      <c r="D429" s="68">
        <v>1217</v>
      </c>
      <c r="E429" s="68">
        <f t="shared" si="19"/>
        <v>43812</v>
      </c>
      <c r="F429" s="68">
        <f t="shared" si="20"/>
        <v>4381.2</v>
      </c>
      <c r="G429" s="68" t="str">
        <f t="shared" ca="1" si="21"/>
        <v>=IF(E429&gt;=20000,E429*10%,0)</v>
      </c>
    </row>
    <row r="430" spans="1:7">
      <c r="A430" s="68" t="s">
        <v>17</v>
      </c>
      <c r="B430" s="68" t="s">
        <v>24</v>
      </c>
      <c r="C430" s="68">
        <v>50</v>
      </c>
      <c r="D430" s="68">
        <v>1007</v>
      </c>
      <c r="E430" s="68">
        <f t="shared" si="19"/>
        <v>50350</v>
      </c>
      <c r="F430" s="68">
        <f t="shared" si="20"/>
        <v>5035</v>
      </c>
      <c r="G430" s="68" t="str">
        <f t="shared" ca="1" si="21"/>
        <v>=IF(E430&gt;=20000,E430*10%,0)</v>
      </c>
    </row>
    <row r="431" spans="1:7">
      <c r="A431" s="68" t="s">
        <v>36</v>
      </c>
      <c r="B431" s="68" t="s">
        <v>34</v>
      </c>
      <c r="C431" s="68">
        <v>8</v>
      </c>
      <c r="D431" s="68">
        <v>1116</v>
      </c>
      <c r="E431" s="68">
        <f t="shared" si="19"/>
        <v>8928</v>
      </c>
      <c r="F431" s="68">
        <f t="shared" si="20"/>
        <v>0</v>
      </c>
      <c r="G431" s="68" t="str">
        <f t="shared" ca="1" si="21"/>
        <v>=IF(E431&gt;=20000,E431*10%,0)</v>
      </c>
    </row>
    <row r="432" spans="1:7">
      <c r="A432" s="68" t="s">
        <v>37</v>
      </c>
      <c r="B432" s="68" t="s">
        <v>34</v>
      </c>
      <c r="C432" s="68">
        <v>59</v>
      </c>
      <c r="D432" s="68">
        <v>1034</v>
      </c>
      <c r="E432" s="68">
        <f t="shared" si="19"/>
        <v>61006</v>
      </c>
      <c r="F432" s="68">
        <f t="shared" si="20"/>
        <v>6100.6</v>
      </c>
      <c r="G432" s="68" t="str">
        <f t="shared" ca="1" si="21"/>
        <v>=IF(E432&gt;=20000,E432*10%,0)</v>
      </c>
    </row>
    <row r="433" spans="1:7">
      <c r="A433" s="68" t="s">
        <v>31</v>
      </c>
      <c r="B433" s="68" t="s">
        <v>24</v>
      </c>
      <c r="C433" s="68">
        <v>26</v>
      </c>
      <c r="D433" s="68">
        <v>1182</v>
      </c>
      <c r="E433" s="68">
        <f t="shared" si="19"/>
        <v>30732</v>
      </c>
      <c r="F433" s="68">
        <f t="shared" si="20"/>
        <v>3073.2000000000003</v>
      </c>
      <c r="G433" s="68" t="str">
        <f t="shared" ca="1" si="21"/>
        <v>=IF(E433&gt;=20000,E433*10%,0)</v>
      </c>
    </row>
    <row r="434" spans="1:7">
      <c r="A434" s="68" t="s">
        <v>26</v>
      </c>
      <c r="B434" s="68" t="s">
        <v>21</v>
      </c>
      <c r="C434" s="68">
        <v>38</v>
      </c>
      <c r="D434" s="68">
        <v>1314</v>
      </c>
      <c r="E434" s="68">
        <f t="shared" si="19"/>
        <v>49932</v>
      </c>
      <c r="F434" s="68">
        <f t="shared" si="20"/>
        <v>4993.2000000000007</v>
      </c>
      <c r="G434" s="68" t="str">
        <f t="shared" ca="1" si="21"/>
        <v>=IF(E434&gt;=20000,E434*10%,0)</v>
      </c>
    </row>
    <row r="435" spans="1:7">
      <c r="A435" s="68" t="s">
        <v>17</v>
      </c>
      <c r="B435" s="68" t="s">
        <v>34</v>
      </c>
      <c r="C435" s="68">
        <v>83</v>
      </c>
      <c r="D435" s="68">
        <v>1421</v>
      </c>
      <c r="E435" s="68">
        <f t="shared" si="19"/>
        <v>117943</v>
      </c>
      <c r="F435" s="68">
        <f t="shared" si="20"/>
        <v>11794.300000000001</v>
      </c>
      <c r="G435" s="68" t="str">
        <f t="shared" ca="1" si="21"/>
        <v>=IF(E435&gt;=20000,E435*10%,0)</v>
      </c>
    </row>
    <row r="436" spans="1:7">
      <c r="A436" s="68" t="s">
        <v>37</v>
      </c>
      <c r="B436" s="68" t="s">
        <v>21</v>
      </c>
      <c r="C436" s="68">
        <v>72</v>
      </c>
      <c r="D436" s="68">
        <v>1229</v>
      </c>
      <c r="E436" s="68">
        <f t="shared" si="19"/>
        <v>88488</v>
      </c>
      <c r="F436" s="68">
        <f t="shared" si="20"/>
        <v>8848.8000000000011</v>
      </c>
      <c r="G436" s="68" t="str">
        <f t="shared" ca="1" si="21"/>
        <v>=IF(E436&gt;=20000,E436*10%,0)</v>
      </c>
    </row>
    <row r="437" spans="1:7">
      <c r="A437" s="68" t="s">
        <v>36</v>
      </c>
      <c r="B437" s="68" t="s">
        <v>27</v>
      </c>
      <c r="C437" s="68">
        <v>56</v>
      </c>
      <c r="D437" s="68">
        <v>1434</v>
      </c>
      <c r="E437" s="68">
        <f t="shared" si="19"/>
        <v>80304</v>
      </c>
      <c r="F437" s="68">
        <f t="shared" si="20"/>
        <v>8030.4000000000005</v>
      </c>
      <c r="G437" s="68" t="str">
        <f t="shared" ca="1" si="21"/>
        <v>=IF(E437&gt;=20000,E437*10%,0)</v>
      </c>
    </row>
    <row r="438" spans="1:7">
      <c r="A438" s="68" t="s">
        <v>36</v>
      </c>
      <c r="B438" s="68" t="s">
        <v>27</v>
      </c>
      <c r="C438" s="68">
        <v>88</v>
      </c>
      <c r="D438" s="68">
        <v>1019</v>
      </c>
      <c r="E438" s="68">
        <f t="shared" si="19"/>
        <v>89672</v>
      </c>
      <c r="F438" s="68">
        <f t="shared" si="20"/>
        <v>8967.2000000000007</v>
      </c>
      <c r="G438" s="68" t="str">
        <f t="shared" ca="1" si="21"/>
        <v>=IF(E438&gt;=20000,E438*10%,0)</v>
      </c>
    </row>
    <row r="439" spans="1:7">
      <c r="A439" s="68" t="s">
        <v>36</v>
      </c>
      <c r="B439" s="68" t="s">
        <v>32</v>
      </c>
      <c r="C439" s="68">
        <v>95</v>
      </c>
      <c r="D439" s="68">
        <v>1259</v>
      </c>
      <c r="E439" s="68">
        <f t="shared" si="19"/>
        <v>119605</v>
      </c>
      <c r="F439" s="68">
        <f t="shared" si="20"/>
        <v>11960.5</v>
      </c>
      <c r="G439" s="68" t="str">
        <f t="shared" ca="1" si="21"/>
        <v>=IF(E439&gt;=20000,E439*10%,0)</v>
      </c>
    </row>
    <row r="440" spans="1:7">
      <c r="A440" s="68" t="s">
        <v>36</v>
      </c>
      <c r="B440" s="68" t="s">
        <v>32</v>
      </c>
      <c r="C440" s="68">
        <v>20</v>
      </c>
      <c r="D440" s="68">
        <v>1268</v>
      </c>
      <c r="E440" s="68">
        <f t="shared" si="19"/>
        <v>25360</v>
      </c>
      <c r="F440" s="68">
        <f t="shared" si="20"/>
        <v>2536</v>
      </c>
      <c r="G440" s="68" t="str">
        <f t="shared" ca="1" si="21"/>
        <v>=IF(E440&gt;=20000,E440*10%,0)</v>
      </c>
    </row>
    <row r="441" spans="1:7">
      <c r="A441" s="68" t="s">
        <v>37</v>
      </c>
      <c r="B441" s="68" t="s">
        <v>27</v>
      </c>
      <c r="C441" s="68">
        <v>17</v>
      </c>
      <c r="D441" s="68">
        <v>1287</v>
      </c>
      <c r="E441" s="68">
        <f t="shared" si="19"/>
        <v>21879</v>
      </c>
      <c r="F441" s="68">
        <f t="shared" si="20"/>
        <v>2187.9</v>
      </c>
      <c r="G441" s="68" t="str">
        <f t="shared" ca="1" si="21"/>
        <v>=IF(E441&gt;=20000,E441*10%,0)</v>
      </c>
    </row>
    <row r="442" spans="1:7">
      <c r="A442" s="68" t="s">
        <v>23</v>
      </c>
      <c r="B442" s="68" t="s">
        <v>24</v>
      </c>
      <c r="C442" s="68">
        <v>40</v>
      </c>
      <c r="D442" s="68">
        <v>1424</v>
      </c>
      <c r="E442" s="68">
        <f t="shared" si="19"/>
        <v>56960</v>
      </c>
      <c r="F442" s="68">
        <f t="shared" si="20"/>
        <v>5696</v>
      </c>
      <c r="G442" s="68" t="str">
        <f t="shared" ca="1" si="21"/>
        <v>=IF(E442&gt;=20000,E442*10%,0)</v>
      </c>
    </row>
    <row r="443" spans="1:7">
      <c r="A443" s="68" t="s">
        <v>26</v>
      </c>
      <c r="B443" s="68" t="s">
        <v>27</v>
      </c>
      <c r="C443" s="68">
        <v>34</v>
      </c>
      <c r="D443" s="68">
        <v>1317</v>
      </c>
      <c r="E443" s="68">
        <f t="shared" si="19"/>
        <v>44778</v>
      </c>
      <c r="F443" s="68">
        <f t="shared" si="20"/>
        <v>4477.8</v>
      </c>
      <c r="G443" s="68" t="str">
        <f t="shared" ca="1" si="21"/>
        <v>=IF(E443&gt;=20000,E443*10%,0)</v>
      </c>
    </row>
    <row r="444" spans="1:7">
      <c r="A444" s="68" t="s">
        <v>17</v>
      </c>
      <c r="B444" s="68" t="s">
        <v>19</v>
      </c>
      <c r="C444" s="68">
        <v>49</v>
      </c>
      <c r="D444" s="68">
        <v>1048</v>
      </c>
      <c r="E444" s="68">
        <f t="shared" si="19"/>
        <v>51352</v>
      </c>
      <c r="F444" s="68">
        <f t="shared" si="20"/>
        <v>5135.2000000000007</v>
      </c>
      <c r="G444" s="68" t="str">
        <f t="shared" ca="1" si="21"/>
        <v>=IF(E444&gt;=20000,E444*10%,0)</v>
      </c>
    </row>
    <row r="445" spans="1:7">
      <c r="A445" s="68" t="s">
        <v>23</v>
      </c>
      <c r="B445" s="68" t="s">
        <v>24</v>
      </c>
      <c r="C445" s="68">
        <v>39</v>
      </c>
      <c r="D445" s="68">
        <v>1354</v>
      </c>
      <c r="E445" s="68">
        <f t="shared" si="19"/>
        <v>52806</v>
      </c>
      <c r="F445" s="68">
        <f t="shared" si="20"/>
        <v>5280.6</v>
      </c>
      <c r="G445" s="68" t="str">
        <f t="shared" ca="1" si="21"/>
        <v>=IF(E445&gt;=20000,E445*10%,0)</v>
      </c>
    </row>
    <row r="446" spans="1:7">
      <c r="A446" s="68" t="s">
        <v>31</v>
      </c>
      <c r="B446" s="68" t="s">
        <v>34</v>
      </c>
      <c r="C446" s="68">
        <v>61</v>
      </c>
      <c r="D446" s="68">
        <v>1005</v>
      </c>
      <c r="E446" s="68">
        <f t="shared" si="19"/>
        <v>61305</v>
      </c>
      <c r="F446" s="68">
        <f t="shared" si="20"/>
        <v>6130.5</v>
      </c>
      <c r="G446" s="68" t="str">
        <f t="shared" ca="1" si="21"/>
        <v>=IF(E446&gt;=20000,E446*10%,0)</v>
      </c>
    </row>
    <row r="447" spans="1:7">
      <c r="A447" s="68" t="s">
        <v>31</v>
      </c>
      <c r="B447" s="68" t="s">
        <v>21</v>
      </c>
      <c r="C447" s="68">
        <v>41</v>
      </c>
      <c r="D447" s="68">
        <v>1045</v>
      </c>
      <c r="E447" s="68">
        <f t="shared" si="19"/>
        <v>42845</v>
      </c>
      <c r="F447" s="68">
        <f t="shared" si="20"/>
        <v>4284.5</v>
      </c>
      <c r="G447" s="68" t="str">
        <f t="shared" ca="1" si="21"/>
        <v>=IF(E447&gt;=20000,E447*10%,0)</v>
      </c>
    </row>
    <row r="448" spans="1:7">
      <c r="A448" s="68" t="s">
        <v>26</v>
      </c>
      <c r="B448" s="68" t="s">
        <v>19</v>
      </c>
      <c r="C448" s="68">
        <v>53</v>
      </c>
      <c r="D448" s="68">
        <v>1207</v>
      </c>
      <c r="E448" s="68">
        <f t="shared" si="19"/>
        <v>63971</v>
      </c>
      <c r="F448" s="68">
        <f t="shared" si="20"/>
        <v>6397.1</v>
      </c>
      <c r="G448" s="68" t="str">
        <f t="shared" ca="1" si="21"/>
        <v>=IF(E448&gt;=20000,E448*10%,0)</v>
      </c>
    </row>
    <row r="449" spans="1:7">
      <c r="A449" s="68" t="s">
        <v>23</v>
      </c>
      <c r="B449" s="68" t="s">
        <v>19</v>
      </c>
      <c r="C449" s="68">
        <v>50</v>
      </c>
      <c r="D449" s="68">
        <v>1038</v>
      </c>
      <c r="E449" s="68">
        <f t="shared" si="19"/>
        <v>51900</v>
      </c>
      <c r="F449" s="68">
        <f t="shared" si="20"/>
        <v>5190</v>
      </c>
      <c r="G449" s="68" t="str">
        <f t="shared" ca="1" si="21"/>
        <v>=IF(E449&gt;=20000,E449*10%,0)</v>
      </c>
    </row>
    <row r="450" spans="1:7">
      <c r="A450" s="68" t="s">
        <v>17</v>
      </c>
      <c r="B450" s="68" t="s">
        <v>24</v>
      </c>
      <c r="C450" s="68">
        <v>19</v>
      </c>
      <c r="D450" s="68">
        <v>1213</v>
      </c>
      <c r="E450" s="68">
        <f t="shared" si="19"/>
        <v>23047</v>
      </c>
      <c r="F450" s="68">
        <f t="shared" si="20"/>
        <v>2304.7000000000003</v>
      </c>
      <c r="G450" s="68" t="str">
        <f t="shared" ca="1" si="21"/>
        <v>=IF(E450&gt;=20000,E450*10%,0)</v>
      </c>
    </row>
    <row r="451" spans="1:7">
      <c r="A451" s="68" t="s">
        <v>17</v>
      </c>
      <c r="B451" s="68" t="s">
        <v>18</v>
      </c>
      <c r="C451" s="68">
        <v>73</v>
      </c>
      <c r="D451" s="68">
        <v>1304</v>
      </c>
      <c r="E451" s="68">
        <f>C451*D451</f>
        <v>95192</v>
      </c>
      <c r="F451" s="68">
        <f>IF(E451&gt;=20000,E451*10%,0)</f>
        <v>9519.2000000000007</v>
      </c>
      <c r="G451" s="68" t="str">
        <f t="shared" ref="G451:G455" ca="1" si="22">_xlfn.FORMULATEXT(F451)</f>
        <v>=IF(E451&gt;=20000,E451*10%,0)</v>
      </c>
    </row>
    <row r="452" spans="1:7">
      <c r="A452" s="68" t="s">
        <v>31</v>
      </c>
      <c r="B452" s="68" t="s">
        <v>34</v>
      </c>
      <c r="C452" s="68">
        <v>17</v>
      </c>
      <c r="D452" s="68">
        <v>1412</v>
      </c>
      <c r="E452" s="68">
        <f>C452*D452</f>
        <v>24004</v>
      </c>
      <c r="F452" s="68">
        <f>IF(E452&gt;=20000,E452*10%,0)</f>
        <v>2400.4</v>
      </c>
      <c r="G452" s="68" t="str">
        <f t="shared" ca="1" si="22"/>
        <v>=IF(E452&gt;=20000,E452*10%,0)</v>
      </c>
    </row>
    <row r="453" spans="1:7">
      <c r="A453" s="68" t="s">
        <v>26</v>
      </c>
      <c r="B453" s="68" t="s">
        <v>18</v>
      </c>
      <c r="C453" s="68">
        <v>13</v>
      </c>
      <c r="D453" s="68">
        <v>1003</v>
      </c>
      <c r="E453" s="68">
        <f>C453*D453</f>
        <v>13039</v>
      </c>
      <c r="F453" s="68">
        <f>IF(E453&gt;=20000,E453*10%,0)</f>
        <v>0</v>
      </c>
      <c r="G453" s="68" t="str">
        <f t="shared" ca="1" si="22"/>
        <v>=IF(E453&gt;=20000,E453*10%,0)</v>
      </c>
    </row>
    <row r="454" spans="1:7">
      <c r="A454" s="68" t="s">
        <v>31</v>
      </c>
      <c r="B454" s="68" t="s">
        <v>21</v>
      </c>
      <c r="C454" s="68">
        <v>89</v>
      </c>
      <c r="D454" s="68">
        <v>1085</v>
      </c>
      <c r="E454" s="68">
        <f>C454*D454</f>
        <v>96565</v>
      </c>
      <c r="F454" s="68">
        <f>IF(E454&gt;=20000,E454*10%,0)</f>
        <v>9656.5</v>
      </c>
      <c r="G454" s="68" t="str">
        <f t="shared" ca="1" si="22"/>
        <v>=IF(E454&gt;=20000,E454*10%,0)</v>
      </c>
    </row>
    <row r="455" spans="1:7">
      <c r="A455" s="68" t="s">
        <v>31</v>
      </c>
      <c r="B455" s="68" t="s">
        <v>18</v>
      </c>
      <c r="C455" s="68">
        <v>22</v>
      </c>
      <c r="D455" s="68">
        <v>1305</v>
      </c>
      <c r="E455" s="68">
        <f>C455*D455</f>
        <v>28710</v>
      </c>
      <c r="F455" s="68">
        <f>IF(E455&gt;=20000,E455*10%,0)</f>
        <v>2871</v>
      </c>
      <c r="G455" s="68" t="str">
        <f t="shared" ca="1" si="22"/>
        <v>=IF(E455&gt;=20000,E455*10%,0)</v>
      </c>
    </row>
  </sheetData>
  <mergeCells count="1">
    <mergeCell ref="H15:I15"/>
  </mergeCells>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showGridLines="0" zoomScale="115" zoomScaleNormal="115" workbookViewId="0">
      <selection activeCell="H7" sqref="H7"/>
    </sheetView>
  </sheetViews>
  <sheetFormatPr defaultColWidth="9.140625" defaultRowHeight="22.5"/>
  <cols>
    <col min="1" max="1" width="10.42578125" style="2" bestFit="1" customWidth="1"/>
    <col min="2" max="2" width="5.28515625" style="2" bestFit="1" customWidth="1"/>
    <col min="3" max="3" width="1.85546875" style="2" customWidth="1"/>
    <col min="4" max="6" width="9.140625" style="2"/>
    <col min="7" max="7" width="2.42578125" style="2" customWidth="1"/>
    <col min="8" max="8" width="10.42578125" style="2" bestFit="1" customWidth="1"/>
    <col min="9" max="16384" width="9.140625" style="2"/>
  </cols>
  <sheetData>
    <row r="1" spans="1:17">
      <c r="A1" s="11" t="s">
        <v>55</v>
      </c>
      <c r="B1" s="11" t="s">
        <v>56</v>
      </c>
      <c r="C1" s="12"/>
      <c r="D1" s="13" t="s">
        <v>57</v>
      </c>
      <c r="E1" s="13" t="s">
        <v>58</v>
      </c>
      <c r="F1" s="13" t="s">
        <v>59</v>
      </c>
      <c r="H1" s="5" t="s">
        <v>55</v>
      </c>
      <c r="I1" s="5" t="s">
        <v>57</v>
      </c>
      <c r="J1" s="5" t="s">
        <v>58</v>
      </c>
      <c r="K1" s="5" t="s">
        <v>59</v>
      </c>
    </row>
    <row r="2" spans="1:17">
      <c r="A2" s="14" t="s">
        <v>60</v>
      </c>
      <c r="B2" s="6">
        <v>80</v>
      </c>
      <c r="C2" s="12"/>
      <c r="D2" s="15">
        <v>0.06</v>
      </c>
      <c r="E2" s="15">
        <v>7.0000000000000007E-2</v>
      </c>
      <c r="F2" s="15">
        <v>0.05</v>
      </c>
      <c r="H2" s="14" t="s">
        <v>60</v>
      </c>
      <c r="I2" s="6">
        <f t="shared" ref="I2:K3" si="0">$B2*D$2</f>
        <v>4.8</v>
      </c>
      <c r="J2" s="6">
        <f t="shared" si="0"/>
        <v>5.6000000000000005</v>
      </c>
      <c r="K2" s="6">
        <f t="shared" si="0"/>
        <v>4</v>
      </c>
      <c r="O2" s="16"/>
      <c r="P2" s="16"/>
      <c r="Q2" s="16"/>
    </row>
    <row r="3" spans="1:17">
      <c r="A3" s="14" t="s">
        <v>61</v>
      </c>
      <c r="B3" s="6">
        <v>30</v>
      </c>
      <c r="C3" s="12"/>
      <c r="H3" s="14" t="s">
        <v>61</v>
      </c>
      <c r="I3" s="6">
        <f t="shared" si="0"/>
        <v>1.7999999999999998</v>
      </c>
      <c r="J3" s="6">
        <f t="shared" si="0"/>
        <v>2.1</v>
      </c>
      <c r="K3" s="6">
        <f t="shared" si="0"/>
        <v>1.5</v>
      </c>
    </row>
    <row r="4" spans="1:17" ht="6.75" customHeight="1"/>
    <row r="5" spans="1:17">
      <c r="I5" s="17" t="str">
        <f ca="1">_xlfn.FORMULATEXT(I2)</f>
        <v>=$B2*D$2</v>
      </c>
      <c r="J5" s="17" t="str">
        <f t="shared" ref="J5:K6" ca="1" si="1">_xlfn.FORMULATEXT(J2)</f>
        <v>=$B2*E$2</v>
      </c>
      <c r="K5" s="17" t="str">
        <f t="shared" ca="1" si="1"/>
        <v>=$B2*F$2</v>
      </c>
    </row>
    <row r="6" spans="1:17">
      <c r="H6"/>
      <c r="I6" s="17" t="str">
        <f ca="1">_xlfn.FORMULATEXT(I3)</f>
        <v>=$B3*D$2</v>
      </c>
      <c r="J6" s="17" t="str">
        <f t="shared" ca="1" si="1"/>
        <v>=$B3*E$2</v>
      </c>
      <c r="K6" s="17" t="str">
        <f t="shared" ca="1" si="1"/>
        <v>=$B3*F$2</v>
      </c>
    </row>
    <row r="7" spans="1:17">
      <c r="H7"/>
      <c r="I7"/>
      <c r="J7"/>
      <c r="K7"/>
    </row>
    <row r="8" spans="1:17">
      <c r="H8"/>
      <c r="I8"/>
      <c r="J8"/>
      <c r="K8"/>
    </row>
  </sheetData>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59"/>
  <sheetViews>
    <sheetView showGridLines="0" workbookViewId="0">
      <selection activeCell="S7" sqref="S7"/>
    </sheetView>
  </sheetViews>
  <sheetFormatPr defaultRowHeight="15"/>
  <cols>
    <col min="2" max="2" width="1.85546875" customWidth="1"/>
    <col min="5" max="5" width="10.7109375" bestFit="1" customWidth="1"/>
    <col min="6" max="6" width="9.28515625" bestFit="1" customWidth="1"/>
    <col min="7" max="7" width="9.42578125" bestFit="1" customWidth="1"/>
    <col min="8" max="8" width="9.28515625" bestFit="1" customWidth="1"/>
    <col min="9" max="11" width="1.7109375" customWidth="1"/>
    <col min="12" max="12" width="17" bestFit="1" customWidth="1"/>
    <col min="13" max="13" width="10.7109375" bestFit="1" customWidth="1"/>
  </cols>
  <sheetData>
    <row r="2" spans="2:14" ht="12" customHeight="1" thickBot="1"/>
    <row r="3" spans="2:14" ht="31.5" customHeight="1">
      <c r="B3" s="75"/>
      <c r="C3" s="84" t="s">
        <v>199</v>
      </c>
      <c r="D3" s="84"/>
      <c r="E3" s="84"/>
      <c r="F3" s="84"/>
      <c r="G3" s="84"/>
      <c r="H3" s="84"/>
      <c r="I3" s="76"/>
    </row>
    <row r="4" spans="2:14" ht="22.5">
      <c r="B4" s="77"/>
      <c r="C4" s="5" t="s">
        <v>13</v>
      </c>
      <c r="D4" s="5" t="s">
        <v>1</v>
      </c>
      <c r="E4" s="5" t="s">
        <v>14</v>
      </c>
      <c r="F4" s="5" t="s">
        <v>2</v>
      </c>
      <c r="G4" s="5" t="s">
        <v>4</v>
      </c>
      <c r="H4" s="29" t="s">
        <v>122</v>
      </c>
      <c r="I4" s="78"/>
      <c r="J4" s="30"/>
      <c r="K4" s="30"/>
      <c r="L4" s="30"/>
      <c r="M4" s="30"/>
      <c r="N4" s="30"/>
    </row>
    <row r="5" spans="2:14" ht="22.5">
      <c r="B5" s="77"/>
      <c r="C5" s="79" t="s">
        <v>17</v>
      </c>
      <c r="D5" s="79" t="s">
        <v>18</v>
      </c>
      <c r="E5" s="79">
        <v>32</v>
      </c>
      <c r="F5" s="79">
        <v>1125</v>
      </c>
      <c r="G5" s="79">
        <f>E5*F5</f>
        <v>36000</v>
      </c>
      <c r="H5" s="79">
        <f>IF(G5&lt;=30000,G5*$M$9,IF(G5&lt;=50000,$M$10*G5,$M$11*G5))</f>
        <v>10800</v>
      </c>
      <c r="I5" s="80"/>
    </row>
    <row r="6" spans="2:14" ht="22.5">
      <c r="B6" s="77"/>
      <c r="C6" s="79" t="s">
        <v>17</v>
      </c>
      <c r="D6" s="79" t="s">
        <v>19</v>
      </c>
      <c r="E6" s="79">
        <v>98</v>
      </c>
      <c r="F6" s="79">
        <v>1001</v>
      </c>
      <c r="G6" s="79">
        <f t="shared" ref="G6:G69" si="0">E6*F6</f>
        <v>98098</v>
      </c>
      <c r="H6" s="79">
        <f t="shared" ref="H6:H69" si="1">IF(G6&lt;=30000,G6*$M$9,IF(G6&lt;=50000,$M$10*G6,$M$11*G6))</f>
        <v>39239.200000000004</v>
      </c>
      <c r="I6" s="80"/>
    </row>
    <row r="7" spans="2:14" ht="22.5">
      <c r="B7" s="77"/>
      <c r="C7" s="79" t="s">
        <v>17</v>
      </c>
      <c r="D7" s="79" t="s">
        <v>21</v>
      </c>
      <c r="E7" s="79">
        <v>42</v>
      </c>
      <c r="F7" s="79">
        <v>1078</v>
      </c>
      <c r="G7" s="79">
        <f t="shared" si="0"/>
        <v>45276</v>
      </c>
      <c r="H7" s="79">
        <f t="shared" si="1"/>
        <v>13582.8</v>
      </c>
      <c r="I7" s="80"/>
    </row>
    <row r="8" spans="2:14" ht="22.5">
      <c r="B8" s="77"/>
      <c r="C8" s="79" t="s">
        <v>23</v>
      </c>
      <c r="D8" s="79" t="s">
        <v>24</v>
      </c>
      <c r="E8" s="79">
        <v>65</v>
      </c>
      <c r="F8" s="79">
        <v>1115</v>
      </c>
      <c r="G8" s="79">
        <f t="shared" si="0"/>
        <v>72475</v>
      </c>
      <c r="H8" s="79">
        <f t="shared" si="1"/>
        <v>28990</v>
      </c>
      <c r="I8" s="80"/>
      <c r="L8" s="69" t="s">
        <v>4</v>
      </c>
      <c r="M8" s="69" t="s">
        <v>10</v>
      </c>
    </row>
    <row r="9" spans="2:14" ht="22.5">
      <c r="B9" s="77"/>
      <c r="C9" s="79" t="s">
        <v>26</v>
      </c>
      <c r="D9" s="79" t="s">
        <v>27</v>
      </c>
      <c r="E9" s="79">
        <v>17</v>
      </c>
      <c r="F9" s="79">
        <v>1305</v>
      </c>
      <c r="G9" s="79">
        <f t="shared" si="0"/>
        <v>22185</v>
      </c>
      <c r="H9" s="79">
        <f t="shared" si="1"/>
        <v>4437</v>
      </c>
      <c r="I9" s="80"/>
      <c r="L9" s="72" t="s">
        <v>123</v>
      </c>
      <c r="M9" s="74">
        <v>0.2</v>
      </c>
    </row>
    <row r="10" spans="2:14" ht="22.5">
      <c r="B10" s="77"/>
      <c r="C10" s="79" t="s">
        <v>23</v>
      </c>
      <c r="D10" s="79" t="s">
        <v>24</v>
      </c>
      <c r="E10" s="79">
        <v>37</v>
      </c>
      <c r="F10" s="79">
        <v>1362</v>
      </c>
      <c r="G10" s="79">
        <f t="shared" si="0"/>
        <v>50394</v>
      </c>
      <c r="H10" s="79">
        <f t="shared" si="1"/>
        <v>20157.600000000002</v>
      </c>
      <c r="I10" s="80"/>
      <c r="L10" s="72" t="s">
        <v>124</v>
      </c>
      <c r="M10" s="74">
        <v>0.3</v>
      </c>
    </row>
    <row r="11" spans="2:14" ht="22.5">
      <c r="B11" s="77"/>
      <c r="C11" s="79" t="s">
        <v>26</v>
      </c>
      <c r="D11" s="79" t="s">
        <v>21</v>
      </c>
      <c r="E11" s="79">
        <v>96</v>
      </c>
      <c r="F11" s="79">
        <v>1049</v>
      </c>
      <c r="G11" s="79">
        <f t="shared" si="0"/>
        <v>100704</v>
      </c>
      <c r="H11" s="79">
        <f t="shared" si="1"/>
        <v>40281.600000000006</v>
      </c>
      <c r="I11" s="80"/>
      <c r="L11" s="72" t="s">
        <v>125</v>
      </c>
      <c r="M11" s="74">
        <v>0.4</v>
      </c>
    </row>
    <row r="12" spans="2:14" ht="22.5">
      <c r="B12" s="77"/>
      <c r="C12" s="79" t="s">
        <v>31</v>
      </c>
      <c r="D12" s="79" t="s">
        <v>32</v>
      </c>
      <c r="E12" s="79">
        <v>74</v>
      </c>
      <c r="F12" s="79">
        <v>1225</v>
      </c>
      <c r="G12" s="79">
        <f t="shared" si="0"/>
        <v>90650</v>
      </c>
      <c r="H12" s="79">
        <f t="shared" si="1"/>
        <v>36260</v>
      </c>
      <c r="I12" s="80"/>
    </row>
    <row r="13" spans="2:14" ht="22.5">
      <c r="B13" s="77"/>
      <c r="C13" s="79" t="s">
        <v>26</v>
      </c>
      <c r="D13" s="79" t="s">
        <v>34</v>
      </c>
      <c r="E13" s="79">
        <v>80</v>
      </c>
      <c r="F13" s="79">
        <v>1302</v>
      </c>
      <c r="G13" s="79">
        <f t="shared" si="0"/>
        <v>104160</v>
      </c>
      <c r="H13" s="79">
        <f t="shared" si="1"/>
        <v>41664</v>
      </c>
      <c r="I13" s="80"/>
    </row>
    <row r="14" spans="2:14" ht="22.5">
      <c r="B14" s="77"/>
      <c r="C14" s="79" t="s">
        <v>17</v>
      </c>
      <c r="D14" s="79" t="s">
        <v>24</v>
      </c>
      <c r="E14" s="79">
        <v>100</v>
      </c>
      <c r="F14" s="79">
        <v>1265</v>
      </c>
      <c r="G14" s="79">
        <f t="shared" si="0"/>
        <v>126500</v>
      </c>
      <c r="H14" s="79">
        <f t="shared" si="1"/>
        <v>50600</v>
      </c>
      <c r="I14" s="80"/>
    </row>
    <row r="15" spans="2:14" ht="22.5">
      <c r="B15" s="77"/>
      <c r="C15" s="79" t="s">
        <v>17</v>
      </c>
      <c r="D15" s="79" t="s">
        <v>21</v>
      </c>
      <c r="E15" s="79">
        <v>28</v>
      </c>
      <c r="F15" s="79">
        <v>1104</v>
      </c>
      <c r="G15" s="79">
        <f t="shared" si="0"/>
        <v>30912</v>
      </c>
      <c r="H15" s="79">
        <f t="shared" si="1"/>
        <v>9273.6</v>
      </c>
      <c r="I15" s="80"/>
    </row>
    <row r="16" spans="2:14" ht="22.5">
      <c r="B16" s="77"/>
      <c r="C16" s="79" t="s">
        <v>17</v>
      </c>
      <c r="D16" s="79" t="s">
        <v>18</v>
      </c>
      <c r="E16" s="79">
        <v>22</v>
      </c>
      <c r="F16" s="79">
        <v>1025</v>
      </c>
      <c r="G16" s="79">
        <f t="shared" si="0"/>
        <v>22550</v>
      </c>
      <c r="H16" s="79">
        <f t="shared" si="1"/>
        <v>4510</v>
      </c>
      <c r="I16" s="80"/>
    </row>
    <row r="17" spans="2:9" ht="22.5">
      <c r="B17" s="77"/>
      <c r="C17" s="79" t="s">
        <v>23</v>
      </c>
      <c r="D17" s="79" t="s">
        <v>34</v>
      </c>
      <c r="E17" s="79">
        <v>50</v>
      </c>
      <c r="F17" s="79">
        <v>1287</v>
      </c>
      <c r="G17" s="79">
        <f t="shared" si="0"/>
        <v>64350</v>
      </c>
      <c r="H17" s="79">
        <f t="shared" si="1"/>
        <v>25740</v>
      </c>
      <c r="I17" s="80"/>
    </row>
    <row r="18" spans="2:9" ht="22.5">
      <c r="B18" s="77"/>
      <c r="C18" s="79" t="s">
        <v>26</v>
      </c>
      <c r="D18" s="79" t="s">
        <v>21</v>
      </c>
      <c r="E18" s="79">
        <v>53</v>
      </c>
      <c r="F18" s="79">
        <v>1060</v>
      </c>
      <c r="G18" s="79">
        <f t="shared" si="0"/>
        <v>56180</v>
      </c>
      <c r="H18" s="79">
        <f t="shared" si="1"/>
        <v>22472</v>
      </c>
      <c r="I18" s="80"/>
    </row>
    <row r="19" spans="2:9" ht="22.5">
      <c r="B19" s="77"/>
      <c r="C19" s="79" t="s">
        <v>23</v>
      </c>
      <c r="D19" s="79" t="s">
        <v>21</v>
      </c>
      <c r="E19" s="79">
        <v>99</v>
      </c>
      <c r="F19" s="79">
        <v>1171</v>
      </c>
      <c r="G19" s="79">
        <f t="shared" si="0"/>
        <v>115929</v>
      </c>
      <c r="H19" s="79">
        <f t="shared" si="1"/>
        <v>46371.600000000006</v>
      </c>
      <c r="I19" s="80"/>
    </row>
    <row r="20" spans="2:9" ht="22.5">
      <c r="B20" s="77"/>
      <c r="C20" s="79" t="s">
        <v>17</v>
      </c>
      <c r="D20" s="79" t="s">
        <v>21</v>
      </c>
      <c r="E20" s="79">
        <v>96</v>
      </c>
      <c r="F20" s="79">
        <v>1100</v>
      </c>
      <c r="G20" s="79">
        <f t="shared" si="0"/>
        <v>105600</v>
      </c>
      <c r="H20" s="79">
        <f t="shared" si="1"/>
        <v>42240</v>
      </c>
      <c r="I20" s="80"/>
    </row>
    <row r="21" spans="2:9" ht="22.5">
      <c r="B21" s="77"/>
      <c r="C21" s="79" t="s">
        <v>23</v>
      </c>
      <c r="D21" s="79" t="s">
        <v>21</v>
      </c>
      <c r="E21" s="79">
        <v>30</v>
      </c>
      <c r="F21" s="79">
        <v>1267</v>
      </c>
      <c r="G21" s="79">
        <f t="shared" si="0"/>
        <v>38010</v>
      </c>
      <c r="H21" s="79">
        <f t="shared" si="1"/>
        <v>11403</v>
      </c>
      <c r="I21" s="80"/>
    </row>
    <row r="22" spans="2:9" ht="22.5">
      <c r="B22" s="77"/>
      <c r="C22" s="79" t="s">
        <v>23</v>
      </c>
      <c r="D22" s="79" t="s">
        <v>27</v>
      </c>
      <c r="E22" s="79">
        <v>37</v>
      </c>
      <c r="F22" s="79">
        <v>1248</v>
      </c>
      <c r="G22" s="79">
        <f t="shared" si="0"/>
        <v>46176</v>
      </c>
      <c r="H22" s="79">
        <f t="shared" si="1"/>
        <v>13852.8</v>
      </c>
      <c r="I22" s="80"/>
    </row>
    <row r="23" spans="2:9" ht="22.5">
      <c r="B23" s="77"/>
      <c r="C23" s="79" t="s">
        <v>31</v>
      </c>
      <c r="D23" s="79" t="s">
        <v>27</v>
      </c>
      <c r="E23" s="79">
        <v>68</v>
      </c>
      <c r="F23" s="79">
        <v>1098</v>
      </c>
      <c r="G23" s="79">
        <f t="shared" si="0"/>
        <v>74664</v>
      </c>
      <c r="H23" s="79">
        <f t="shared" si="1"/>
        <v>29865.600000000002</v>
      </c>
      <c r="I23" s="80"/>
    </row>
    <row r="24" spans="2:9" ht="22.5">
      <c r="B24" s="77"/>
      <c r="C24" s="79" t="s">
        <v>17</v>
      </c>
      <c r="D24" s="79" t="s">
        <v>34</v>
      </c>
      <c r="E24" s="79">
        <v>15</v>
      </c>
      <c r="F24" s="79">
        <v>1347</v>
      </c>
      <c r="G24" s="79">
        <f t="shared" si="0"/>
        <v>20205</v>
      </c>
      <c r="H24" s="79">
        <f t="shared" si="1"/>
        <v>4041</v>
      </c>
      <c r="I24" s="80"/>
    </row>
    <row r="25" spans="2:9" ht="22.5">
      <c r="B25" s="77"/>
      <c r="C25" s="79" t="s">
        <v>36</v>
      </c>
      <c r="D25" s="79" t="s">
        <v>24</v>
      </c>
      <c r="E25" s="79">
        <v>28</v>
      </c>
      <c r="F25" s="79">
        <v>1326</v>
      </c>
      <c r="G25" s="79">
        <f t="shared" si="0"/>
        <v>37128</v>
      </c>
      <c r="H25" s="79">
        <f t="shared" si="1"/>
        <v>11138.4</v>
      </c>
      <c r="I25" s="80"/>
    </row>
    <row r="26" spans="2:9" ht="22.5">
      <c r="B26" s="77"/>
      <c r="C26" s="79" t="s">
        <v>23</v>
      </c>
      <c r="D26" s="79" t="s">
        <v>19</v>
      </c>
      <c r="E26" s="79">
        <v>29</v>
      </c>
      <c r="F26" s="79">
        <v>1484</v>
      </c>
      <c r="G26" s="79">
        <f t="shared" si="0"/>
        <v>43036</v>
      </c>
      <c r="H26" s="79">
        <f t="shared" si="1"/>
        <v>12910.8</v>
      </c>
      <c r="I26" s="80"/>
    </row>
    <row r="27" spans="2:9" ht="22.5">
      <c r="B27" s="77"/>
      <c r="C27" s="79" t="s">
        <v>17</v>
      </c>
      <c r="D27" s="79" t="s">
        <v>32</v>
      </c>
      <c r="E27" s="79">
        <v>96</v>
      </c>
      <c r="F27" s="79">
        <v>1192</v>
      </c>
      <c r="G27" s="79">
        <f t="shared" si="0"/>
        <v>114432</v>
      </c>
      <c r="H27" s="79">
        <f t="shared" si="1"/>
        <v>45772.800000000003</v>
      </c>
      <c r="I27" s="80"/>
    </row>
    <row r="28" spans="2:9" ht="22.5">
      <c r="B28" s="77"/>
      <c r="C28" s="79" t="s">
        <v>17</v>
      </c>
      <c r="D28" s="79" t="s">
        <v>24</v>
      </c>
      <c r="E28" s="79">
        <v>85</v>
      </c>
      <c r="F28" s="79">
        <v>1152</v>
      </c>
      <c r="G28" s="79">
        <f t="shared" si="0"/>
        <v>97920</v>
      </c>
      <c r="H28" s="79">
        <f t="shared" si="1"/>
        <v>39168</v>
      </c>
      <c r="I28" s="80"/>
    </row>
    <row r="29" spans="2:9" ht="22.5">
      <c r="B29" s="77"/>
      <c r="C29" s="79" t="s">
        <v>31</v>
      </c>
      <c r="D29" s="79" t="s">
        <v>24</v>
      </c>
      <c r="E29" s="79">
        <v>82</v>
      </c>
      <c r="F29" s="79">
        <v>1108</v>
      </c>
      <c r="G29" s="79">
        <f t="shared" si="0"/>
        <v>90856</v>
      </c>
      <c r="H29" s="79">
        <f t="shared" si="1"/>
        <v>36342.400000000001</v>
      </c>
      <c r="I29" s="80"/>
    </row>
    <row r="30" spans="2:9" ht="22.5">
      <c r="B30" s="77"/>
      <c r="C30" s="79" t="s">
        <v>17</v>
      </c>
      <c r="D30" s="79" t="s">
        <v>24</v>
      </c>
      <c r="E30" s="79">
        <v>11</v>
      </c>
      <c r="F30" s="79">
        <v>1140</v>
      </c>
      <c r="G30" s="79">
        <f t="shared" si="0"/>
        <v>12540</v>
      </c>
      <c r="H30" s="79">
        <f t="shared" si="1"/>
        <v>2508</v>
      </c>
      <c r="I30" s="80"/>
    </row>
    <row r="31" spans="2:9" ht="22.5">
      <c r="B31" s="77"/>
      <c r="C31" s="79" t="s">
        <v>31</v>
      </c>
      <c r="D31" s="79" t="s">
        <v>27</v>
      </c>
      <c r="E31" s="79">
        <v>5</v>
      </c>
      <c r="F31" s="79">
        <v>1467</v>
      </c>
      <c r="G31" s="79">
        <f t="shared" si="0"/>
        <v>7335</v>
      </c>
      <c r="H31" s="79">
        <f t="shared" si="1"/>
        <v>1467</v>
      </c>
      <c r="I31" s="80"/>
    </row>
    <row r="32" spans="2:9" ht="22.5">
      <c r="B32" s="77"/>
      <c r="C32" s="79" t="s">
        <v>23</v>
      </c>
      <c r="D32" s="79" t="s">
        <v>18</v>
      </c>
      <c r="E32" s="79">
        <v>5</v>
      </c>
      <c r="F32" s="79">
        <v>1276</v>
      </c>
      <c r="G32" s="79">
        <f t="shared" si="0"/>
        <v>6380</v>
      </c>
      <c r="H32" s="79">
        <f t="shared" si="1"/>
        <v>1276</v>
      </c>
      <c r="I32" s="80"/>
    </row>
    <row r="33" spans="2:9" ht="22.5">
      <c r="B33" s="77"/>
      <c r="C33" s="79" t="s">
        <v>37</v>
      </c>
      <c r="D33" s="79" t="s">
        <v>19</v>
      </c>
      <c r="E33" s="79">
        <v>15</v>
      </c>
      <c r="F33" s="79">
        <v>1005</v>
      </c>
      <c r="G33" s="79">
        <f t="shared" si="0"/>
        <v>15075</v>
      </c>
      <c r="H33" s="79">
        <f t="shared" si="1"/>
        <v>3015</v>
      </c>
      <c r="I33" s="80"/>
    </row>
    <row r="34" spans="2:9" ht="22.5">
      <c r="B34" s="77"/>
      <c r="C34" s="79" t="s">
        <v>26</v>
      </c>
      <c r="D34" s="79" t="s">
        <v>34</v>
      </c>
      <c r="E34" s="79">
        <v>94</v>
      </c>
      <c r="F34" s="79">
        <v>1155</v>
      </c>
      <c r="G34" s="79">
        <f t="shared" si="0"/>
        <v>108570</v>
      </c>
      <c r="H34" s="79">
        <f t="shared" si="1"/>
        <v>43428</v>
      </c>
      <c r="I34" s="80"/>
    </row>
    <row r="35" spans="2:9" ht="22.5">
      <c r="B35" s="77"/>
      <c r="C35" s="79" t="s">
        <v>36</v>
      </c>
      <c r="D35" s="79" t="s">
        <v>27</v>
      </c>
      <c r="E35" s="79">
        <v>11</v>
      </c>
      <c r="F35" s="79">
        <v>1367</v>
      </c>
      <c r="G35" s="79">
        <f t="shared" si="0"/>
        <v>15037</v>
      </c>
      <c r="H35" s="79">
        <f t="shared" si="1"/>
        <v>3007.4</v>
      </c>
      <c r="I35" s="80"/>
    </row>
    <row r="36" spans="2:9" ht="22.5">
      <c r="B36" s="77"/>
      <c r="C36" s="79" t="s">
        <v>23</v>
      </c>
      <c r="D36" s="79" t="s">
        <v>27</v>
      </c>
      <c r="E36" s="79">
        <v>84</v>
      </c>
      <c r="F36" s="79">
        <v>1047</v>
      </c>
      <c r="G36" s="79">
        <f t="shared" si="0"/>
        <v>87948</v>
      </c>
      <c r="H36" s="79">
        <f t="shared" si="1"/>
        <v>35179.200000000004</v>
      </c>
      <c r="I36" s="80"/>
    </row>
    <row r="37" spans="2:9" ht="22.5">
      <c r="B37" s="77"/>
      <c r="C37" s="79" t="s">
        <v>31</v>
      </c>
      <c r="D37" s="79" t="s">
        <v>32</v>
      </c>
      <c r="E37" s="79">
        <v>62</v>
      </c>
      <c r="F37" s="79">
        <v>1241</v>
      </c>
      <c r="G37" s="79">
        <f t="shared" si="0"/>
        <v>76942</v>
      </c>
      <c r="H37" s="79">
        <f t="shared" si="1"/>
        <v>30776.800000000003</v>
      </c>
      <c r="I37" s="80"/>
    </row>
    <row r="38" spans="2:9" ht="22.5">
      <c r="B38" s="77"/>
      <c r="C38" s="79" t="s">
        <v>23</v>
      </c>
      <c r="D38" s="79" t="s">
        <v>27</v>
      </c>
      <c r="E38" s="79">
        <v>64</v>
      </c>
      <c r="F38" s="79">
        <v>1230</v>
      </c>
      <c r="G38" s="79">
        <f t="shared" si="0"/>
        <v>78720</v>
      </c>
      <c r="H38" s="79">
        <f t="shared" si="1"/>
        <v>31488</v>
      </c>
      <c r="I38" s="80"/>
    </row>
    <row r="39" spans="2:9" ht="22.5">
      <c r="B39" s="77"/>
      <c r="C39" s="79" t="s">
        <v>36</v>
      </c>
      <c r="D39" s="79" t="s">
        <v>32</v>
      </c>
      <c r="E39" s="79">
        <v>39</v>
      </c>
      <c r="F39" s="79">
        <v>1078</v>
      </c>
      <c r="G39" s="79">
        <f t="shared" si="0"/>
        <v>42042</v>
      </c>
      <c r="H39" s="79">
        <f t="shared" si="1"/>
        <v>12612.6</v>
      </c>
      <c r="I39" s="80"/>
    </row>
    <row r="40" spans="2:9" ht="22.5">
      <c r="B40" s="77"/>
      <c r="C40" s="79" t="s">
        <v>23</v>
      </c>
      <c r="D40" s="79" t="s">
        <v>19</v>
      </c>
      <c r="E40" s="79">
        <v>21</v>
      </c>
      <c r="F40" s="79">
        <v>1301</v>
      </c>
      <c r="G40" s="79">
        <f t="shared" si="0"/>
        <v>27321</v>
      </c>
      <c r="H40" s="79">
        <f t="shared" si="1"/>
        <v>5464.2000000000007</v>
      </c>
      <c r="I40" s="80"/>
    </row>
    <row r="41" spans="2:9" ht="22.5">
      <c r="B41" s="77"/>
      <c r="C41" s="79" t="s">
        <v>37</v>
      </c>
      <c r="D41" s="79" t="s">
        <v>34</v>
      </c>
      <c r="E41" s="79">
        <v>30</v>
      </c>
      <c r="F41" s="79">
        <v>1338</v>
      </c>
      <c r="G41" s="79">
        <f t="shared" si="0"/>
        <v>40140</v>
      </c>
      <c r="H41" s="79">
        <f t="shared" si="1"/>
        <v>12042</v>
      </c>
      <c r="I41" s="80"/>
    </row>
    <row r="42" spans="2:9" ht="22.5">
      <c r="B42" s="77"/>
      <c r="C42" s="79" t="s">
        <v>26</v>
      </c>
      <c r="D42" s="79" t="s">
        <v>18</v>
      </c>
      <c r="E42" s="79">
        <v>69</v>
      </c>
      <c r="F42" s="79">
        <v>1456</v>
      </c>
      <c r="G42" s="79">
        <f t="shared" si="0"/>
        <v>100464</v>
      </c>
      <c r="H42" s="79">
        <f t="shared" si="1"/>
        <v>40185.600000000006</v>
      </c>
      <c r="I42" s="80"/>
    </row>
    <row r="43" spans="2:9" ht="22.5">
      <c r="B43" s="77"/>
      <c r="C43" s="79" t="s">
        <v>37</v>
      </c>
      <c r="D43" s="79" t="s">
        <v>34</v>
      </c>
      <c r="E43" s="79">
        <v>11</v>
      </c>
      <c r="F43" s="79">
        <v>1013</v>
      </c>
      <c r="G43" s="79">
        <f t="shared" si="0"/>
        <v>11143</v>
      </c>
      <c r="H43" s="79">
        <f t="shared" si="1"/>
        <v>2228.6</v>
      </c>
      <c r="I43" s="80"/>
    </row>
    <row r="44" spans="2:9" ht="22.5">
      <c r="B44" s="77"/>
      <c r="C44" s="79" t="s">
        <v>26</v>
      </c>
      <c r="D44" s="79" t="s">
        <v>24</v>
      </c>
      <c r="E44" s="79">
        <v>88</v>
      </c>
      <c r="F44" s="79">
        <v>1008</v>
      </c>
      <c r="G44" s="79">
        <f t="shared" si="0"/>
        <v>88704</v>
      </c>
      <c r="H44" s="79">
        <f t="shared" si="1"/>
        <v>35481.599999999999</v>
      </c>
      <c r="I44" s="80"/>
    </row>
    <row r="45" spans="2:9" ht="22.5">
      <c r="B45" s="77"/>
      <c r="C45" s="79" t="s">
        <v>23</v>
      </c>
      <c r="D45" s="79" t="s">
        <v>32</v>
      </c>
      <c r="E45" s="79">
        <v>88</v>
      </c>
      <c r="F45" s="79">
        <v>1203</v>
      </c>
      <c r="G45" s="79">
        <f t="shared" si="0"/>
        <v>105864</v>
      </c>
      <c r="H45" s="79">
        <f t="shared" si="1"/>
        <v>42345.600000000006</v>
      </c>
      <c r="I45" s="80"/>
    </row>
    <row r="46" spans="2:9" ht="22.5">
      <c r="B46" s="77"/>
      <c r="C46" s="79" t="s">
        <v>31</v>
      </c>
      <c r="D46" s="79" t="s">
        <v>27</v>
      </c>
      <c r="E46" s="79">
        <v>18</v>
      </c>
      <c r="F46" s="79">
        <v>1297</v>
      </c>
      <c r="G46" s="79">
        <f t="shared" si="0"/>
        <v>23346</v>
      </c>
      <c r="H46" s="79">
        <f t="shared" si="1"/>
        <v>4669.2</v>
      </c>
      <c r="I46" s="80"/>
    </row>
    <row r="47" spans="2:9" ht="22.5">
      <c r="B47" s="77"/>
      <c r="C47" s="79" t="s">
        <v>26</v>
      </c>
      <c r="D47" s="79" t="s">
        <v>27</v>
      </c>
      <c r="E47" s="79">
        <v>94</v>
      </c>
      <c r="F47" s="79">
        <v>1454</v>
      </c>
      <c r="G47" s="79">
        <f t="shared" si="0"/>
        <v>136676</v>
      </c>
      <c r="H47" s="79">
        <f t="shared" si="1"/>
        <v>54670.400000000001</v>
      </c>
      <c r="I47" s="80"/>
    </row>
    <row r="48" spans="2:9" ht="22.5">
      <c r="B48" s="77"/>
      <c r="C48" s="79" t="s">
        <v>23</v>
      </c>
      <c r="D48" s="79" t="s">
        <v>18</v>
      </c>
      <c r="E48" s="79">
        <v>15</v>
      </c>
      <c r="F48" s="79">
        <v>1355</v>
      </c>
      <c r="G48" s="79">
        <f t="shared" si="0"/>
        <v>20325</v>
      </c>
      <c r="H48" s="79">
        <f t="shared" si="1"/>
        <v>4065</v>
      </c>
      <c r="I48" s="80"/>
    </row>
    <row r="49" spans="2:9" ht="22.5">
      <c r="B49" s="77"/>
      <c r="C49" s="79" t="s">
        <v>31</v>
      </c>
      <c r="D49" s="79" t="s">
        <v>18</v>
      </c>
      <c r="E49" s="79">
        <v>80</v>
      </c>
      <c r="F49" s="79">
        <v>1381</v>
      </c>
      <c r="G49" s="79">
        <f t="shared" si="0"/>
        <v>110480</v>
      </c>
      <c r="H49" s="79">
        <f t="shared" si="1"/>
        <v>44192</v>
      </c>
      <c r="I49" s="80"/>
    </row>
    <row r="50" spans="2:9" ht="22.5">
      <c r="B50" s="77"/>
      <c r="C50" s="79" t="s">
        <v>17</v>
      </c>
      <c r="D50" s="79" t="s">
        <v>19</v>
      </c>
      <c r="E50" s="79">
        <v>95</v>
      </c>
      <c r="F50" s="79">
        <v>1099</v>
      </c>
      <c r="G50" s="79">
        <f t="shared" si="0"/>
        <v>104405</v>
      </c>
      <c r="H50" s="79">
        <f t="shared" si="1"/>
        <v>41762</v>
      </c>
      <c r="I50" s="80"/>
    </row>
    <row r="51" spans="2:9" ht="22.5">
      <c r="B51" s="77"/>
      <c r="C51" s="79" t="s">
        <v>26</v>
      </c>
      <c r="D51" s="79" t="s">
        <v>27</v>
      </c>
      <c r="E51" s="79">
        <v>4</v>
      </c>
      <c r="F51" s="79">
        <v>1025</v>
      </c>
      <c r="G51" s="79">
        <f t="shared" si="0"/>
        <v>4100</v>
      </c>
      <c r="H51" s="79">
        <f t="shared" si="1"/>
        <v>820</v>
      </c>
      <c r="I51" s="80"/>
    </row>
    <row r="52" spans="2:9" ht="22.5">
      <c r="B52" s="77"/>
      <c r="C52" s="79" t="s">
        <v>23</v>
      </c>
      <c r="D52" s="79" t="s">
        <v>18</v>
      </c>
      <c r="E52" s="79">
        <v>91</v>
      </c>
      <c r="F52" s="79">
        <v>1049</v>
      </c>
      <c r="G52" s="79">
        <f t="shared" si="0"/>
        <v>95459</v>
      </c>
      <c r="H52" s="79">
        <f t="shared" si="1"/>
        <v>38183.599999999999</v>
      </c>
      <c r="I52" s="80"/>
    </row>
    <row r="53" spans="2:9" ht="22.5">
      <c r="B53" s="77"/>
      <c r="C53" s="79" t="s">
        <v>36</v>
      </c>
      <c r="D53" s="79" t="s">
        <v>27</v>
      </c>
      <c r="E53" s="79">
        <v>70</v>
      </c>
      <c r="F53" s="79">
        <v>1388</v>
      </c>
      <c r="G53" s="79">
        <f t="shared" si="0"/>
        <v>97160</v>
      </c>
      <c r="H53" s="79">
        <f t="shared" si="1"/>
        <v>38864</v>
      </c>
      <c r="I53" s="80"/>
    </row>
    <row r="54" spans="2:9" ht="22.5">
      <c r="B54" s="77"/>
      <c r="C54" s="79" t="s">
        <v>37</v>
      </c>
      <c r="D54" s="79" t="s">
        <v>21</v>
      </c>
      <c r="E54" s="79">
        <v>85</v>
      </c>
      <c r="F54" s="79">
        <v>1031</v>
      </c>
      <c r="G54" s="79">
        <f t="shared" si="0"/>
        <v>87635</v>
      </c>
      <c r="H54" s="79">
        <f t="shared" si="1"/>
        <v>35054</v>
      </c>
      <c r="I54" s="80"/>
    </row>
    <row r="55" spans="2:9" ht="22.5">
      <c r="B55" s="77"/>
      <c r="C55" s="79" t="s">
        <v>23</v>
      </c>
      <c r="D55" s="79" t="s">
        <v>18</v>
      </c>
      <c r="E55" s="79">
        <v>98</v>
      </c>
      <c r="F55" s="79">
        <v>1264</v>
      </c>
      <c r="G55" s="79">
        <f t="shared" si="0"/>
        <v>123872</v>
      </c>
      <c r="H55" s="79">
        <f t="shared" si="1"/>
        <v>49548.800000000003</v>
      </c>
      <c r="I55" s="80"/>
    </row>
    <row r="56" spans="2:9" ht="22.5">
      <c r="B56" s="77"/>
      <c r="C56" s="79" t="s">
        <v>23</v>
      </c>
      <c r="D56" s="79" t="s">
        <v>21</v>
      </c>
      <c r="E56" s="79">
        <v>64</v>
      </c>
      <c r="F56" s="79">
        <v>1097</v>
      </c>
      <c r="G56" s="79">
        <f t="shared" si="0"/>
        <v>70208</v>
      </c>
      <c r="H56" s="79">
        <f t="shared" si="1"/>
        <v>28083.200000000001</v>
      </c>
      <c r="I56" s="80"/>
    </row>
    <row r="57" spans="2:9" ht="22.5">
      <c r="B57" s="77"/>
      <c r="C57" s="79" t="s">
        <v>36</v>
      </c>
      <c r="D57" s="79" t="s">
        <v>19</v>
      </c>
      <c r="E57" s="79">
        <v>88</v>
      </c>
      <c r="F57" s="79">
        <v>1352</v>
      </c>
      <c r="G57" s="79">
        <f t="shared" si="0"/>
        <v>118976</v>
      </c>
      <c r="H57" s="79">
        <f t="shared" si="1"/>
        <v>47590.400000000001</v>
      </c>
      <c r="I57" s="80"/>
    </row>
    <row r="58" spans="2:9" ht="22.5">
      <c r="B58" s="77"/>
      <c r="C58" s="79" t="s">
        <v>17</v>
      </c>
      <c r="D58" s="79" t="s">
        <v>21</v>
      </c>
      <c r="E58" s="79">
        <v>44</v>
      </c>
      <c r="F58" s="79">
        <v>1258</v>
      </c>
      <c r="G58" s="79">
        <f t="shared" si="0"/>
        <v>55352</v>
      </c>
      <c r="H58" s="79">
        <f t="shared" si="1"/>
        <v>22140.800000000003</v>
      </c>
      <c r="I58" s="80"/>
    </row>
    <row r="59" spans="2:9" ht="22.5">
      <c r="B59" s="77"/>
      <c r="C59" s="79" t="s">
        <v>23</v>
      </c>
      <c r="D59" s="79" t="s">
        <v>24</v>
      </c>
      <c r="E59" s="79">
        <v>91</v>
      </c>
      <c r="F59" s="79">
        <v>1279</v>
      </c>
      <c r="G59" s="79">
        <f t="shared" si="0"/>
        <v>116389</v>
      </c>
      <c r="H59" s="79">
        <f t="shared" si="1"/>
        <v>46555.600000000006</v>
      </c>
      <c r="I59" s="80"/>
    </row>
    <row r="60" spans="2:9" ht="22.5">
      <c r="B60" s="77"/>
      <c r="C60" s="79" t="s">
        <v>31</v>
      </c>
      <c r="D60" s="79" t="s">
        <v>32</v>
      </c>
      <c r="E60" s="79">
        <v>69</v>
      </c>
      <c r="F60" s="79">
        <v>1435</v>
      </c>
      <c r="G60" s="79">
        <f t="shared" si="0"/>
        <v>99015</v>
      </c>
      <c r="H60" s="79">
        <f t="shared" si="1"/>
        <v>39606</v>
      </c>
      <c r="I60" s="80"/>
    </row>
    <row r="61" spans="2:9" ht="22.5">
      <c r="B61" s="77"/>
      <c r="C61" s="79" t="s">
        <v>31</v>
      </c>
      <c r="D61" s="79" t="s">
        <v>32</v>
      </c>
      <c r="E61" s="79">
        <v>45</v>
      </c>
      <c r="F61" s="79">
        <v>1324</v>
      </c>
      <c r="G61" s="79">
        <f t="shared" si="0"/>
        <v>59580</v>
      </c>
      <c r="H61" s="79">
        <f t="shared" si="1"/>
        <v>23832</v>
      </c>
      <c r="I61" s="80"/>
    </row>
    <row r="62" spans="2:9" ht="22.5">
      <c r="B62" s="77"/>
      <c r="C62" s="79" t="s">
        <v>36</v>
      </c>
      <c r="D62" s="79" t="s">
        <v>24</v>
      </c>
      <c r="E62" s="79">
        <v>8</v>
      </c>
      <c r="F62" s="79">
        <v>1254</v>
      </c>
      <c r="G62" s="79">
        <f t="shared" si="0"/>
        <v>10032</v>
      </c>
      <c r="H62" s="79">
        <f t="shared" si="1"/>
        <v>2006.4</v>
      </c>
      <c r="I62" s="80"/>
    </row>
    <row r="63" spans="2:9" ht="22.5">
      <c r="B63" s="77"/>
      <c r="C63" s="79" t="s">
        <v>26</v>
      </c>
      <c r="D63" s="79" t="s">
        <v>18</v>
      </c>
      <c r="E63" s="79">
        <v>80</v>
      </c>
      <c r="F63" s="79">
        <v>1322</v>
      </c>
      <c r="G63" s="79">
        <f t="shared" si="0"/>
        <v>105760</v>
      </c>
      <c r="H63" s="79">
        <f t="shared" si="1"/>
        <v>42304</v>
      </c>
      <c r="I63" s="80"/>
    </row>
    <row r="64" spans="2:9" ht="22.5">
      <c r="B64" s="77"/>
      <c r="C64" s="79" t="s">
        <v>17</v>
      </c>
      <c r="D64" s="79" t="s">
        <v>27</v>
      </c>
      <c r="E64" s="79">
        <v>65</v>
      </c>
      <c r="F64" s="79">
        <v>1341</v>
      </c>
      <c r="G64" s="79">
        <f t="shared" si="0"/>
        <v>87165</v>
      </c>
      <c r="H64" s="79">
        <f t="shared" si="1"/>
        <v>34866</v>
      </c>
      <c r="I64" s="80"/>
    </row>
    <row r="65" spans="2:9" ht="22.5">
      <c r="B65" s="77"/>
      <c r="C65" s="79" t="s">
        <v>17</v>
      </c>
      <c r="D65" s="79" t="s">
        <v>19</v>
      </c>
      <c r="E65" s="79">
        <v>83</v>
      </c>
      <c r="F65" s="79">
        <v>1268</v>
      </c>
      <c r="G65" s="79">
        <f t="shared" si="0"/>
        <v>105244</v>
      </c>
      <c r="H65" s="79">
        <f t="shared" si="1"/>
        <v>42097.600000000006</v>
      </c>
      <c r="I65" s="80"/>
    </row>
    <row r="66" spans="2:9" ht="22.5">
      <c r="B66" s="77"/>
      <c r="C66" s="79" t="s">
        <v>23</v>
      </c>
      <c r="D66" s="79" t="s">
        <v>32</v>
      </c>
      <c r="E66" s="79">
        <v>91</v>
      </c>
      <c r="F66" s="79">
        <v>1229</v>
      </c>
      <c r="G66" s="79">
        <f t="shared" si="0"/>
        <v>111839</v>
      </c>
      <c r="H66" s="79">
        <f t="shared" si="1"/>
        <v>44735.600000000006</v>
      </c>
      <c r="I66" s="80"/>
    </row>
    <row r="67" spans="2:9" ht="22.5">
      <c r="B67" s="77"/>
      <c r="C67" s="79" t="s">
        <v>31</v>
      </c>
      <c r="D67" s="79" t="s">
        <v>34</v>
      </c>
      <c r="E67" s="79">
        <v>46</v>
      </c>
      <c r="F67" s="79">
        <v>1461</v>
      </c>
      <c r="G67" s="79">
        <f t="shared" si="0"/>
        <v>67206</v>
      </c>
      <c r="H67" s="79">
        <f t="shared" si="1"/>
        <v>26882.400000000001</v>
      </c>
      <c r="I67" s="80"/>
    </row>
    <row r="68" spans="2:9" ht="22.5">
      <c r="B68" s="77"/>
      <c r="C68" s="79" t="s">
        <v>36</v>
      </c>
      <c r="D68" s="79" t="s">
        <v>34</v>
      </c>
      <c r="E68" s="79">
        <v>54</v>
      </c>
      <c r="F68" s="79">
        <v>1132</v>
      </c>
      <c r="G68" s="79">
        <f t="shared" si="0"/>
        <v>61128</v>
      </c>
      <c r="H68" s="79">
        <f t="shared" si="1"/>
        <v>24451.200000000001</v>
      </c>
      <c r="I68" s="80"/>
    </row>
    <row r="69" spans="2:9" ht="22.5">
      <c r="B69" s="77"/>
      <c r="C69" s="79" t="s">
        <v>23</v>
      </c>
      <c r="D69" s="79" t="s">
        <v>34</v>
      </c>
      <c r="E69" s="79">
        <v>78</v>
      </c>
      <c r="F69" s="79">
        <v>1237</v>
      </c>
      <c r="G69" s="79">
        <f t="shared" si="0"/>
        <v>96486</v>
      </c>
      <c r="H69" s="79">
        <f t="shared" si="1"/>
        <v>38594.400000000001</v>
      </c>
      <c r="I69" s="80"/>
    </row>
    <row r="70" spans="2:9" ht="22.5">
      <c r="B70" s="77"/>
      <c r="C70" s="79" t="s">
        <v>23</v>
      </c>
      <c r="D70" s="79" t="s">
        <v>34</v>
      </c>
      <c r="E70" s="79">
        <v>46</v>
      </c>
      <c r="F70" s="79">
        <v>1120</v>
      </c>
      <c r="G70" s="79">
        <f t="shared" ref="G70:G133" si="2">E70*F70</f>
        <v>51520</v>
      </c>
      <c r="H70" s="79">
        <f t="shared" ref="H70:H133" si="3">IF(G70&lt;=30000,G70*$M$9,IF(G70&lt;=50000,$M$10*G70,$M$11*G70))</f>
        <v>20608</v>
      </c>
      <c r="I70" s="80"/>
    </row>
    <row r="71" spans="2:9" ht="22.5">
      <c r="B71" s="77"/>
      <c r="C71" s="79" t="s">
        <v>17</v>
      </c>
      <c r="D71" s="79" t="s">
        <v>21</v>
      </c>
      <c r="E71" s="79">
        <v>38</v>
      </c>
      <c r="F71" s="79">
        <v>1295</v>
      </c>
      <c r="G71" s="79">
        <f t="shared" si="2"/>
        <v>49210</v>
      </c>
      <c r="H71" s="79">
        <f t="shared" si="3"/>
        <v>14763</v>
      </c>
      <c r="I71" s="80"/>
    </row>
    <row r="72" spans="2:9" ht="22.5">
      <c r="B72" s="77"/>
      <c r="C72" s="79" t="s">
        <v>36</v>
      </c>
      <c r="D72" s="79" t="s">
        <v>19</v>
      </c>
      <c r="E72" s="79">
        <v>10</v>
      </c>
      <c r="F72" s="79">
        <v>1261</v>
      </c>
      <c r="G72" s="79">
        <f t="shared" si="2"/>
        <v>12610</v>
      </c>
      <c r="H72" s="79">
        <f t="shared" si="3"/>
        <v>2522</v>
      </c>
      <c r="I72" s="80"/>
    </row>
    <row r="73" spans="2:9" ht="22.5">
      <c r="B73" s="77"/>
      <c r="C73" s="79" t="s">
        <v>23</v>
      </c>
      <c r="D73" s="79" t="s">
        <v>24</v>
      </c>
      <c r="E73" s="79">
        <v>17</v>
      </c>
      <c r="F73" s="79">
        <v>1245</v>
      </c>
      <c r="G73" s="79">
        <f t="shared" si="2"/>
        <v>21165</v>
      </c>
      <c r="H73" s="79">
        <f t="shared" si="3"/>
        <v>4233</v>
      </c>
      <c r="I73" s="80"/>
    </row>
    <row r="74" spans="2:9" ht="22.5">
      <c r="B74" s="77"/>
      <c r="C74" s="79" t="s">
        <v>26</v>
      </c>
      <c r="D74" s="79" t="s">
        <v>27</v>
      </c>
      <c r="E74" s="79">
        <v>31</v>
      </c>
      <c r="F74" s="79">
        <v>1079</v>
      </c>
      <c r="G74" s="79">
        <f t="shared" si="2"/>
        <v>33449</v>
      </c>
      <c r="H74" s="79">
        <f t="shared" si="3"/>
        <v>10034.699999999999</v>
      </c>
      <c r="I74" s="80"/>
    </row>
    <row r="75" spans="2:9" ht="22.5">
      <c r="B75" s="77"/>
      <c r="C75" s="79" t="s">
        <v>37</v>
      </c>
      <c r="D75" s="79" t="s">
        <v>32</v>
      </c>
      <c r="E75" s="79">
        <v>8</v>
      </c>
      <c r="F75" s="79">
        <v>1298</v>
      </c>
      <c r="G75" s="79">
        <f t="shared" si="2"/>
        <v>10384</v>
      </c>
      <c r="H75" s="79">
        <f t="shared" si="3"/>
        <v>2076.8000000000002</v>
      </c>
      <c r="I75" s="80"/>
    </row>
    <row r="76" spans="2:9" ht="22.5">
      <c r="B76" s="77"/>
      <c r="C76" s="79" t="s">
        <v>26</v>
      </c>
      <c r="D76" s="79" t="s">
        <v>27</v>
      </c>
      <c r="E76" s="79">
        <v>62</v>
      </c>
      <c r="F76" s="79">
        <v>1182</v>
      </c>
      <c r="G76" s="79">
        <f t="shared" si="2"/>
        <v>73284</v>
      </c>
      <c r="H76" s="79">
        <f t="shared" si="3"/>
        <v>29313.600000000002</v>
      </c>
      <c r="I76" s="80"/>
    </row>
    <row r="77" spans="2:9" ht="22.5">
      <c r="B77" s="77"/>
      <c r="C77" s="79" t="s">
        <v>31</v>
      </c>
      <c r="D77" s="79" t="s">
        <v>24</v>
      </c>
      <c r="E77" s="79">
        <v>27</v>
      </c>
      <c r="F77" s="79">
        <v>1345</v>
      </c>
      <c r="G77" s="79">
        <f t="shared" si="2"/>
        <v>36315</v>
      </c>
      <c r="H77" s="79">
        <f t="shared" si="3"/>
        <v>10894.5</v>
      </c>
      <c r="I77" s="80"/>
    </row>
    <row r="78" spans="2:9" ht="22.5">
      <c r="B78" s="77"/>
      <c r="C78" s="79" t="s">
        <v>31</v>
      </c>
      <c r="D78" s="79" t="s">
        <v>27</v>
      </c>
      <c r="E78" s="79">
        <v>50</v>
      </c>
      <c r="F78" s="79">
        <v>1189</v>
      </c>
      <c r="G78" s="79">
        <f t="shared" si="2"/>
        <v>59450</v>
      </c>
      <c r="H78" s="79">
        <f t="shared" si="3"/>
        <v>23780</v>
      </c>
      <c r="I78" s="80"/>
    </row>
    <row r="79" spans="2:9" ht="22.5">
      <c r="B79" s="77"/>
      <c r="C79" s="79" t="s">
        <v>37</v>
      </c>
      <c r="D79" s="79" t="s">
        <v>24</v>
      </c>
      <c r="E79" s="79">
        <v>22</v>
      </c>
      <c r="F79" s="79">
        <v>1246</v>
      </c>
      <c r="G79" s="79">
        <f t="shared" si="2"/>
        <v>27412</v>
      </c>
      <c r="H79" s="79">
        <f t="shared" si="3"/>
        <v>5482.4000000000005</v>
      </c>
      <c r="I79" s="80"/>
    </row>
    <row r="80" spans="2:9" ht="22.5">
      <c r="B80" s="77"/>
      <c r="C80" s="79" t="s">
        <v>31</v>
      </c>
      <c r="D80" s="79" t="s">
        <v>18</v>
      </c>
      <c r="E80" s="79">
        <v>78</v>
      </c>
      <c r="F80" s="79">
        <v>1431</v>
      </c>
      <c r="G80" s="79">
        <f t="shared" si="2"/>
        <v>111618</v>
      </c>
      <c r="H80" s="79">
        <f t="shared" si="3"/>
        <v>44647.200000000004</v>
      </c>
      <c r="I80" s="80"/>
    </row>
    <row r="81" spans="2:9" ht="22.5">
      <c r="B81" s="77"/>
      <c r="C81" s="79" t="s">
        <v>37</v>
      </c>
      <c r="D81" s="79" t="s">
        <v>19</v>
      </c>
      <c r="E81" s="79">
        <v>3</v>
      </c>
      <c r="F81" s="79">
        <v>1429</v>
      </c>
      <c r="G81" s="79">
        <f t="shared" si="2"/>
        <v>4287</v>
      </c>
      <c r="H81" s="79">
        <f t="shared" si="3"/>
        <v>857.40000000000009</v>
      </c>
      <c r="I81" s="80"/>
    </row>
    <row r="82" spans="2:9" ht="22.5">
      <c r="B82" s="77"/>
      <c r="C82" s="79" t="s">
        <v>23</v>
      </c>
      <c r="D82" s="79" t="s">
        <v>18</v>
      </c>
      <c r="E82" s="79">
        <v>88</v>
      </c>
      <c r="F82" s="79">
        <v>1230</v>
      </c>
      <c r="G82" s="79">
        <f t="shared" si="2"/>
        <v>108240</v>
      </c>
      <c r="H82" s="79">
        <f t="shared" si="3"/>
        <v>43296</v>
      </c>
      <c r="I82" s="80"/>
    </row>
    <row r="83" spans="2:9" ht="22.5">
      <c r="B83" s="77"/>
      <c r="C83" s="79" t="s">
        <v>31</v>
      </c>
      <c r="D83" s="79" t="s">
        <v>34</v>
      </c>
      <c r="E83" s="79">
        <v>21</v>
      </c>
      <c r="F83" s="79">
        <v>1407</v>
      </c>
      <c r="G83" s="79">
        <f t="shared" si="2"/>
        <v>29547</v>
      </c>
      <c r="H83" s="79">
        <f t="shared" si="3"/>
        <v>5909.4000000000005</v>
      </c>
      <c r="I83" s="80"/>
    </row>
    <row r="84" spans="2:9" ht="22.5">
      <c r="B84" s="77"/>
      <c r="C84" s="79" t="s">
        <v>26</v>
      </c>
      <c r="D84" s="79" t="s">
        <v>34</v>
      </c>
      <c r="E84" s="79">
        <v>93</v>
      </c>
      <c r="F84" s="79">
        <v>1283</v>
      </c>
      <c r="G84" s="79">
        <f t="shared" si="2"/>
        <v>119319</v>
      </c>
      <c r="H84" s="79">
        <f t="shared" si="3"/>
        <v>47727.600000000006</v>
      </c>
      <c r="I84" s="80"/>
    </row>
    <row r="85" spans="2:9" ht="22.5">
      <c r="B85" s="77"/>
      <c r="C85" s="79" t="s">
        <v>36</v>
      </c>
      <c r="D85" s="79" t="s">
        <v>24</v>
      </c>
      <c r="E85" s="79">
        <v>11</v>
      </c>
      <c r="F85" s="79">
        <v>1085</v>
      </c>
      <c r="G85" s="79">
        <f t="shared" si="2"/>
        <v>11935</v>
      </c>
      <c r="H85" s="79">
        <f t="shared" si="3"/>
        <v>2387</v>
      </c>
      <c r="I85" s="80"/>
    </row>
    <row r="86" spans="2:9" ht="22.5">
      <c r="B86" s="77"/>
      <c r="C86" s="79" t="s">
        <v>37</v>
      </c>
      <c r="D86" s="79" t="s">
        <v>34</v>
      </c>
      <c r="E86" s="79">
        <v>41</v>
      </c>
      <c r="F86" s="79">
        <v>1042</v>
      </c>
      <c r="G86" s="79">
        <f t="shared" si="2"/>
        <v>42722</v>
      </c>
      <c r="H86" s="79">
        <f t="shared" si="3"/>
        <v>12816.6</v>
      </c>
      <c r="I86" s="80"/>
    </row>
    <row r="87" spans="2:9" ht="22.5">
      <c r="B87" s="77"/>
      <c r="C87" s="79" t="s">
        <v>36</v>
      </c>
      <c r="D87" s="79" t="s">
        <v>24</v>
      </c>
      <c r="E87" s="79">
        <v>20</v>
      </c>
      <c r="F87" s="79">
        <v>1500</v>
      </c>
      <c r="G87" s="79">
        <f t="shared" si="2"/>
        <v>30000</v>
      </c>
      <c r="H87" s="79">
        <f t="shared" si="3"/>
        <v>6000</v>
      </c>
      <c r="I87" s="80"/>
    </row>
    <row r="88" spans="2:9" ht="22.5">
      <c r="B88" s="77"/>
      <c r="C88" s="79" t="s">
        <v>23</v>
      </c>
      <c r="D88" s="79" t="s">
        <v>32</v>
      </c>
      <c r="E88" s="79">
        <v>43</v>
      </c>
      <c r="F88" s="79">
        <v>1099</v>
      </c>
      <c r="G88" s="79">
        <f t="shared" si="2"/>
        <v>47257</v>
      </c>
      <c r="H88" s="79">
        <f t="shared" si="3"/>
        <v>14177.1</v>
      </c>
      <c r="I88" s="80"/>
    </row>
    <row r="89" spans="2:9" ht="22.5">
      <c r="B89" s="77"/>
      <c r="C89" s="79" t="s">
        <v>26</v>
      </c>
      <c r="D89" s="79" t="s">
        <v>18</v>
      </c>
      <c r="E89" s="79">
        <v>65</v>
      </c>
      <c r="F89" s="79">
        <v>1490</v>
      </c>
      <c r="G89" s="79">
        <f t="shared" si="2"/>
        <v>96850</v>
      </c>
      <c r="H89" s="79">
        <f t="shared" si="3"/>
        <v>38740</v>
      </c>
      <c r="I89" s="80"/>
    </row>
    <row r="90" spans="2:9" ht="22.5">
      <c r="B90" s="77"/>
      <c r="C90" s="79" t="s">
        <v>36</v>
      </c>
      <c r="D90" s="79" t="s">
        <v>19</v>
      </c>
      <c r="E90" s="79">
        <v>61</v>
      </c>
      <c r="F90" s="79">
        <v>1139</v>
      </c>
      <c r="G90" s="79">
        <f t="shared" si="2"/>
        <v>69479</v>
      </c>
      <c r="H90" s="79">
        <f t="shared" si="3"/>
        <v>27791.600000000002</v>
      </c>
      <c r="I90" s="80"/>
    </row>
    <row r="91" spans="2:9" ht="22.5">
      <c r="B91" s="77"/>
      <c r="C91" s="79" t="s">
        <v>37</v>
      </c>
      <c r="D91" s="79" t="s">
        <v>21</v>
      </c>
      <c r="E91" s="79">
        <v>51</v>
      </c>
      <c r="F91" s="79">
        <v>1022</v>
      </c>
      <c r="G91" s="79">
        <f t="shared" si="2"/>
        <v>52122</v>
      </c>
      <c r="H91" s="79">
        <f t="shared" si="3"/>
        <v>20848.800000000003</v>
      </c>
      <c r="I91" s="80"/>
    </row>
    <row r="92" spans="2:9" ht="22.5">
      <c r="B92" s="77"/>
      <c r="C92" s="79" t="s">
        <v>31</v>
      </c>
      <c r="D92" s="79" t="s">
        <v>32</v>
      </c>
      <c r="E92" s="79">
        <v>65</v>
      </c>
      <c r="F92" s="79">
        <v>1113</v>
      </c>
      <c r="G92" s="79">
        <f t="shared" si="2"/>
        <v>72345</v>
      </c>
      <c r="H92" s="79">
        <f t="shared" si="3"/>
        <v>28938</v>
      </c>
      <c r="I92" s="80"/>
    </row>
    <row r="93" spans="2:9" ht="22.5">
      <c r="B93" s="77"/>
      <c r="C93" s="79" t="s">
        <v>26</v>
      </c>
      <c r="D93" s="79" t="s">
        <v>18</v>
      </c>
      <c r="E93" s="79">
        <v>81</v>
      </c>
      <c r="F93" s="79">
        <v>1135</v>
      </c>
      <c r="G93" s="79">
        <f t="shared" si="2"/>
        <v>91935</v>
      </c>
      <c r="H93" s="79">
        <f t="shared" si="3"/>
        <v>36774</v>
      </c>
      <c r="I93" s="80"/>
    </row>
    <row r="94" spans="2:9" ht="22.5">
      <c r="B94" s="77"/>
      <c r="C94" s="79" t="s">
        <v>26</v>
      </c>
      <c r="D94" s="79" t="s">
        <v>27</v>
      </c>
      <c r="E94" s="79">
        <v>4</v>
      </c>
      <c r="F94" s="79">
        <v>1018</v>
      </c>
      <c r="G94" s="79">
        <f t="shared" si="2"/>
        <v>4072</v>
      </c>
      <c r="H94" s="79">
        <f t="shared" si="3"/>
        <v>814.40000000000009</v>
      </c>
      <c r="I94" s="80"/>
    </row>
    <row r="95" spans="2:9" ht="22.5">
      <c r="B95" s="77"/>
      <c r="C95" s="79" t="s">
        <v>26</v>
      </c>
      <c r="D95" s="79" t="s">
        <v>18</v>
      </c>
      <c r="E95" s="79">
        <v>45</v>
      </c>
      <c r="F95" s="79">
        <v>1202</v>
      </c>
      <c r="G95" s="79">
        <f t="shared" si="2"/>
        <v>54090</v>
      </c>
      <c r="H95" s="79">
        <f t="shared" si="3"/>
        <v>21636</v>
      </c>
      <c r="I95" s="80"/>
    </row>
    <row r="96" spans="2:9" ht="22.5">
      <c r="B96" s="77"/>
      <c r="C96" s="79" t="s">
        <v>17</v>
      </c>
      <c r="D96" s="79" t="s">
        <v>21</v>
      </c>
      <c r="E96" s="79">
        <v>14</v>
      </c>
      <c r="F96" s="79">
        <v>1254</v>
      </c>
      <c r="G96" s="79">
        <f t="shared" si="2"/>
        <v>17556</v>
      </c>
      <c r="H96" s="79">
        <f t="shared" si="3"/>
        <v>3511.2000000000003</v>
      </c>
      <c r="I96" s="80"/>
    </row>
    <row r="97" spans="2:9" ht="22.5">
      <c r="B97" s="77"/>
      <c r="C97" s="79" t="s">
        <v>37</v>
      </c>
      <c r="D97" s="79" t="s">
        <v>21</v>
      </c>
      <c r="E97" s="79">
        <v>93</v>
      </c>
      <c r="F97" s="79">
        <v>1254</v>
      </c>
      <c r="G97" s="79">
        <f t="shared" si="2"/>
        <v>116622</v>
      </c>
      <c r="H97" s="79">
        <f t="shared" si="3"/>
        <v>46648.800000000003</v>
      </c>
      <c r="I97" s="80"/>
    </row>
    <row r="98" spans="2:9" ht="22.5">
      <c r="B98" s="77"/>
      <c r="C98" s="79" t="s">
        <v>31</v>
      </c>
      <c r="D98" s="79" t="s">
        <v>24</v>
      </c>
      <c r="E98" s="79">
        <v>14</v>
      </c>
      <c r="F98" s="79">
        <v>1349</v>
      </c>
      <c r="G98" s="79">
        <f t="shared" si="2"/>
        <v>18886</v>
      </c>
      <c r="H98" s="79">
        <f t="shared" si="3"/>
        <v>3777.2000000000003</v>
      </c>
      <c r="I98" s="80"/>
    </row>
    <row r="99" spans="2:9" ht="22.5">
      <c r="B99" s="77"/>
      <c r="C99" s="79" t="s">
        <v>23</v>
      </c>
      <c r="D99" s="79" t="s">
        <v>18</v>
      </c>
      <c r="E99" s="79">
        <v>8</v>
      </c>
      <c r="F99" s="79">
        <v>1019</v>
      </c>
      <c r="G99" s="79">
        <f t="shared" si="2"/>
        <v>8152</v>
      </c>
      <c r="H99" s="79">
        <f t="shared" si="3"/>
        <v>1630.4</v>
      </c>
      <c r="I99" s="80"/>
    </row>
    <row r="100" spans="2:9" ht="22.5">
      <c r="B100" s="77"/>
      <c r="C100" s="79" t="s">
        <v>37</v>
      </c>
      <c r="D100" s="79" t="s">
        <v>27</v>
      </c>
      <c r="E100" s="79">
        <v>73</v>
      </c>
      <c r="F100" s="79">
        <v>1306</v>
      </c>
      <c r="G100" s="79">
        <f t="shared" si="2"/>
        <v>95338</v>
      </c>
      <c r="H100" s="79">
        <f t="shared" si="3"/>
        <v>38135.200000000004</v>
      </c>
      <c r="I100" s="80"/>
    </row>
    <row r="101" spans="2:9" ht="22.5">
      <c r="B101" s="77"/>
      <c r="C101" s="79" t="s">
        <v>36</v>
      </c>
      <c r="D101" s="79" t="s">
        <v>34</v>
      </c>
      <c r="E101" s="79">
        <v>72</v>
      </c>
      <c r="F101" s="79">
        <v>1299</v>
      </c>
      <c r="G101" s="79">
        <f t="shared" si="2"/>
        <v>93528</v>
      </c>
      <c r="H101" s="79">
        <f t="shared" si="3"/>
        <v>37411.200000000004</v>
      </c>
      <c r="I101" s="80"/>
    </row>
    <row r="102" spans="2:9" ht="22.5">
      <c r="B102" s="77"/>
      <c r="C102" s="79" t="s">
        <v>37</v>
      </c>
      <c r="D102" s="79" t="s">
        <v>18</v>
      </c>
      <c r="E102" s="79">
        <v>16</v>
      </c>
      <c r="F102" s="79">
        <v>1121</v>
      </c>
      <c r="G102" s="79">
        <f t="shared" si="2"/>
        <v>17936</v>
      </c>
      <c r="H102" s="79">
        <f t="shared" si="3"/>
        <v>3587.2000000000003</v>
      </c>
      <c r="I102" s="80"/>
    </row>
    <row r="103" spans="2:9" ht="22.5">
      <c r="B103" s="77"/>
      <c r="C103" s="79" t="s">
        <v>36</v>
      </c>
      <c r="D103" s="79" t="s">
        <v>32</v>
      </c>
      <c r="E103" s="79">
        <v>18</v>
      </c>
      <c r="F103" s="79">
        <v>1127</v>
      </c>
      <c r="G103" s="79">
        <f t="shared" si="2"/>
        <v>20286</v>
      </c>
      <c r="H103" s="79">
        <f t="shared" si="3"/>
        <v>4057.2000000000003</v>
      </c>
      <c r="I103" s="80"/>
    </row>
    <row r="104" spans="2:9" ht="22.5">
      <c r="B104" s="77"/>
      <c r="C104" s="79" t="s">
        <v>17</v>
      </c>
      <c r="D104" s="79" t="s">
        <v>18</v>
      </c>
      <c r="E104" s="79">
        <v>63</v>
      </c>
      <c r="F104" s="79">
        <v>1070</v>
      </c>
      <c r="G104" s="79">
        <f t="shared" si="2"/>
        <v>67410</v>
      </c>
      <c r="H104" s="79">
        <f t="shared" si="3"/>
        <v>26964</v>
      </c>
      <c r="I104" s="80"/>
    </row>
    <row r="105" spans="2:9" ht="22.5">
      <c r="B105" s="77"/>
      <c r="C105" s="79" t="s">
        <v>36</v>
      </c>
      <c r="D105" s="79" t="s">
        <v>18</v>
      </c>
      <c r="E105" s="79">
        <v>38</v>
      </c>
      <c r="F105" s="79">
        <v>1486</v>
      </c>
      <c r="G105" s="79">
        <f t="shared" si="2"/>
        <v>56468</v>
      </c>
      <c r="H105" s="79">
        <f t="shared" si="3"/>
        <v>22587.200000000001</v>
      </c>
      <c r="I105" s="80"/>
    </row>
    <row r="106" spans="2:9" ht="22.5">
      <c r="B106" s="77"/>
      <c r="C106" s="79" t="s">
        <v>37</v>
      </c>
      <c r="D106" s="79" t="s">
        <v>34</v>
      </c>
      <c r="E106" s="79">
        <v>30</v>
      </c>
      <c r="F106" s="79">
        <v>1245</v>
      </c>
      <c r="G106" s="79">
        <f t="shared" si="2"/>
        <v>37350</v>
      </c>
      <c r="H106" s="79">
        <f t="shared" si="3"/>
        <v>11205</v>
      </c>
      <c r="I106" s="80"/>
    </row>
    <row r="107" spans="2:9" ht="22.5">
      <c r="B107" s="77"/>
      <c r="C107" s="79" t="s">
        <v>37</v>
      </c>
      <c r="D107" s="79" t="s">
        <v>18</v>
      </c>
      <c r="E107" s="79">
        <v>9</v>
      </c>
      <c r="F107" s="79">
        <v>1250</v>
      </c>
      <c r="G107" s="79">
        <f t="shared" si="2"/>
        <v>11250</v>
      </c>
      <c r="H107" s="79">
        <f t="shared" si="3"/>
        <v>2250</v>
      </c>
      <c r="I107" s="80"/>
    </row>
    <row r="108" spans="2:9" ht="22.5">
      <c r="B108" s="77"/>
      <c r="C108" s="79" t="s">
        <v>26</v>
      </c>
      <c r="D108" s="79" t="s">
        <v>18</v>
      </c>
      <c r="E108" s="79">
        <v>60</v>
      </c>
      <c r="F108" s="79">
        <v>1102</v>
      </c>
      <c r="G108" s="79">
        <f t="shared" si="2"/>
        <v>66120</v>
      </c>
      <c r="H108" s="79">
        <f t="shared" si="3"/>
        <v>26448</v>
      </c>
      <c r="I108" s="80"/>
    </row>
    <row r="109" spans="2:9" ht="22.5">
      <c r="B109" s="77"/>
      <c r="C109" s="79" t="s">
        <v>31</v>
      </c>
      <c r="D109" s="79" t="s">
        <v>24</v>
      </c>
      <c r="E109" s="79">
        <v>46</v>
      </c>
      <c r="F109" s="79">
        <v>1021</v>
      </c>
      <c r="G109" s="79">
        <f t="shared" si="2"/>
        <v>46966</v>
      </c>
      <c r="H109" s="79">
        <f t="shared" si="3"/>
        <v>14089.8</v>
      </c>
      <c r="I109" s="80"/>
    </row>
    <row r="110" spans="2:9" ht="22.5">
      <c r="B110" s="77"/>
      <c r="C110" s="79" t="s">
        <v>17</v>
      </c>
      <c r="D110" s="79" t="s">
        <v>19</v>
      </c>
      <c r="E110" s="79">
        <v>26</v>
      </c>
      <c r="F110" s="79">
        <v>1053</v>
      </c>
      <c r="G110" s="79">
        <f t="shared" si="2"/>
        <v>27378</v>
      </c>
      <c r="H110" s="79">
        <f t="shared" si="3"/>
        <v>5475.6</v>
      </c>
      <c r="I110" s="80"/>
    </row>
    <row r="111" spans="2:9" ht="22.5">
      <c r="B111" s="77"/>
      <c r="C111" s="79" t="s">
        <v>31</v>
      </c>
      <c r="D111" s="79" t="s">
        <v>32</v>
      </c>
      <c r="E111" s="79">
        <v>1</v>
      </c>
      <c r="F111" s="79">
        <v>1089</v>
      </c>
      <c r="G111" s="79">
        <f t="shared" si="2"/>
        <v>1089</v>
      </c>
      <c r="H111" s="79">
        <f t="shared" si="3"/>
        <v>217.8</v>
      </c>
      <c r="I111" s="80"/>
    </row>
    <row r="112" spans="2:9" ht="22.5">
      <c r="B112" s="77"/>
      <c r="C112" s="79" t="s">
        <v>36</v>
      </c>
      <c r="D112" s="79" t="s">
        <v>27</v>
      </c>
      <c r="E112" s="79">
        <v>22</v>
      </c>
      <c r="F112" s="79">
        <v>1057</v>
      </c>
      <c r="G112" s="79">
        <f t="shared" si="2"/>
        <v>23254</v>
      </c>
      <c r="H112" s="79">
        <f t="shared" si="3"/>
        <v>4650.8</v>
      </c>
      <c r="I112" s="80"/>
    </row>
    <row r="113" spans="2:9" ht="22.5">
      <c r="B113" s="77"/>
      <c r="C113" s="79" t="s">
        <v>37</v>
      </c>
      <c r="D113" s="79" t="s">
        <v>34</v>
      </c>
      <c r="E113" s="79">
        <v>35</v>
      </c>
      <c r="F113" s="79">
        <v>1341</v>
      </c>
      <c r="G113" s="79">
        <f t="shared" si="2"/>
        <v>46935</v>
      </c>
      <c r="H113" s="79">
        <f t="shared" si="3"/>
        <v>14080.5</v>
      </c>
      <c r="I113" s="80"/>
    </row>
    <row r="114" spans="2:9" ht="22.5">
      <c r="B114" s="77"/>
      <c r="C114" s="79" t="s">
        <v>23</v>
      </c>
      <c r="D114" s="79" t="s">
        <v>19</v>
      </c>
      <c r="E114" s="79">
        <v>34</v>
      </c>
      <c r="F114" s="79">
        <v>1229</v>
      </c>
      <c r="G114" s="79">
        <f t="shared" si="2"/>
        <v>41786</v>
      </c>
      <c r="H114" s="79">
        <f t="shared" si="3"/>
        <v>12535.8</v>
      </c>
      <c r="I114" s="80"/>
    </row>
    <row r="115" spans="2:9" ht="22.5">
      <c r="B115" s="77"/>
      <c r="C115" s="79" t="s">
        <v>23</v>
      </c>
      <c r="D115" s="79" t="s">
        <v>18</v>
      </c>
      <c r="E115" s="79">
        <v>97</v>
      </c>
      <c r="F115" s="79">
        <v>1201</v>
      </c>
      <c r="G115" s="79">
        <f t="shared" si="2"/>
        <v>116497</v>
      </c>
      <c r="H115" s="79">
        <f t="shared" si="3"/>
        <v>46598.8</v>
      </c>
      <c r="I115" s="80"/>
    </row>
    <row r="116" spans="2:9" ht="22.5">
      <c r="B116" s="77"/>
      <c r="C116" s="79" t="s">
        <v>17</v>
      </c>
      <c r="D116" s="79" t="s">
        <v>34</v>
      </c>
      <c r="E116" s="79">
        <v>86</v>
      </c>
      <c r="F116" s="79">
        <v>1010</v>
      </c>
      <c r="G116" s="79">
        <f t="shared" si="2"/>
        <v>86860</v>
      </c>
      <c r="H116" s="79">
        <f t="shared" si="3"/>
        <v>34744</v>
      </c>
      <c r="I116" s="80"/>
    </row>
    <row r="117" spans="2:9" ht="22.5">
      <c r="B117" s="77"/>
      <c r="C117" s="79" t="s">
        <v>23</v>
      </c>
      <c r="D117" s="79" t="s">
        <v>27</v>
      </c>
      <c r="E117" s="79">
        <v>76</v>
      </c>
      <c r="F117" s="79">
        <v>1336</v>
      </c>
      <c r="G117" s="79">
        <f t="shared" si="2"/>
        <v>101536</v>
      </c>
      <c r="H117" s="79">
        <f t="shared" si="3"/>
        <v>40614.400000000001</v>
      </c>
      <c r="I117" s="80"/>
    </row>
    <row r="118" spans="2:9" ht="22.5">
      <c r="B118" s="77"/>
      <c r="C118" s="79" t="s">
        <v>31</v>
      </c>
      <c r="D118" s="79" t="s">
        <v>34</v>
      </c>
      <c r="E118" s="79">
        <v>60</v>
      </c>
      <c r="F118" s="79">
        <v>1488</v>
      </c>
      <c r="G118" s="79">
        <f t="shared" si="2"/>
        <v>89280</v>
      </c>
      <c r="H118" s="79">
        <f t="shared" si="3"/>
        <v>35712</v>
      </c>
      <c r="I118" s="80"/>
    </row>
    <row r="119" spans="2:9" ht="22.5">
      <c r="B119" s="77"/>
      <c r="C119" s="79" t="s">
        <v>26</v>
      </c>
      <c r="D119" s="79" t="s">
        <v>19</v>
      </c>
      <c r="E119" s="79">
        <v>74</v>
      </c>
      <c r="F119" s="79">
        <v>1273</v>
      </c>
      <c r="G119" s="79">
        <f t="shared" si="2"/>
        <v>94202</v>
      </c>
      <c r="H119" s="79">
        <f t="shared" si="3"/>
        <v>37680.800000000003</v>
      </c>
      <c r="I119" s="80"/>
    </row>
    <row r="120" spans="2:9" ht="22.5">
      <c r="B120" s="77"/>
      <c r="C120" s="79" t="s">
        <v>26</v>
      </c>
      <c r="D120" s="79" t="s">
        <v>18</v>
      </c>
      <c r="E120" s="79">
        <v>34</v>
      </c>
      <c r="F120" s="79">
        <v>1485</v>
      </c>
      <c r="G120" s="79">
        <f t="shared" si="2"/>
        <v>50490</v>
      </c>
      <c r="H120" s="79">
        <f t="shared" si="3"/>
        <v>20196</v>
      </c>
      <c r="I120" s="80"/>
    </row>
    <row r="121" spans="2:9" ht="22.5">
      <c r="B121" s="77"/>
      <c r="C121" s="79" t="s">
        <v>23</v>
      </c>
      <c r="D121" s="79" t="s">
        <v>32</v>
      </c>
      <c r="E121" s="79">
        <v>99</v>
      </c>
      <c r="F121" s="79">
        <v>1397</v>
      </c>
      <c r="G121" s="79">
        <f t="shared" si="2"/>
        <v>138303</v>
      </c>
      <c r="H121" s="79">
        <f t="shared" si="3"/>
        <v>55321.200000000004</v>
      </c>
      <c r="I121" s="80"/>
    </row>
    <row r="122" spans="2:9" ht="22.5">
      <c r="B122" s="77"/>
      <c r="C122" s="79" t="s">
        <v>17</v>
      </c>
      <c r="D122" s="79" t="s">
        <v>32</v>
      </c>
      <c r="E122" s="79">
        <v>48</v>
      </c>
      <c r="F122" s="79">
        <v>1181</v>
      </c>
      <c r="G122" s="79">
        <f t="shared" si="2"/>
        <v>56688</v>
      </c>
      <c r="H122" s="79">
        <f t="shared" si="3"/>
        <v>22675.200000000001</v>
      </c>
      <c r="I122" s="80"/>
    </row>
    <row r="123" spans="2:9" ht="22.5">
      <c r="B123" s="77"/>
      <c r="C123" s="79" t="s">
        <v>37</v>
      </c>
      <c r="D123" s="79" t="s">
        <v>34</v>
      </c>
      <c r="E123" s="79">
        <v>8</v>
      </c>
      <c r="F123" s="79">
        <v>1170</v>
      </c>
      <c r="G123" s="79">
        <f t="shared" si="2"/>
        <v>9360</v>
      </c>
      <c r="H123" s="79">
        <f t="shared" si="3"/>
        <v>1872</v>
      </c>
      <c r="I123" s="80"/>
    </row>
    <row r="124" spans="2:9" ht="22.5">
      <c r="B124" s="77"/>
      <c r="C124" s="79" t="s">
        <v>31</v>
      </c>
      <c r="D124" s="79" t="s">
        <v>27</v>
      </c>
      <c r="E124" s="79">
        <v>83</v>
      </c>
      <c r="F124" s="79">
        <v>1291</v>
      </c>
      <c r="G124" s="79">
        <f t="shared" si="2"/>
        <v>107153</v>
      </c>
      <c r="H124" s="79">
        <f t="shared" si="3"/>
        <v>42861.200000000004</v>
      </c>
      <c r="I124" s="80"/>
    </row>
    <row r="125" spans="2:9" ht="22.5">
      <c r="B125" s="77"/>
      <c r="C125" s="79" t="s">
        <v>23</v>
      </c>
      <c r="D125" s="79" t="s">
        <v>19</v>
      </c>
      <c r="E125" s="79">
        <v>56</v>
      </c>
      <c r="F125" s="79">
        <v>1059</v>
      </c>
      <c r="G125" s="79">
        <f t="shared" si="2"/>
        <v>59304</v>
      </c>
      <c r="H125" s="79">
        <f t="shared" si="3"/>
        <v>23721.600000000002</v>
      </c>
      <c r="I125" s="80"/>
    </row>
    <row r="126" spans="2:9" ht="22.5">
      <c r="B126" s="77"/>
      <c r="C126" s="79" t="s">
        <v>37</v>
      </c>
      <c r="D126" s="79" t="s">
        <v>18</v>
      </c>
      <c r="E126" s="79">
        <v>56</v>
      </c>
      <c r="F126" s="79">
        <v>1007</v>
      </c>
      <c r="G126" s="79">
        <f t="shared" si="2"/>
        <v>56392</v>
      </c>
      <c r="H126" s="79">
        <f t="shared" si="3"/>
        <v>22556.800000000003</v>
      </c>
      <c r="I126" s="80"/>
    </row>
    <row r="127" spans="2:9" ht="22.5">
      <c r="B127" s="77"/>
      <c r="C127" s="79" t="s">
        <v>36</v>
      </c>
      <c r="D127" s="79" t="s">
        <v>34</v>
      </c>
      <c r="E127" s="79">
        <v>48</v>
      </c>
      <c r="F127" s="79">
        <v>1474</v>
      </c>
      <c r="G127" s="79">
        <f t="shared" si="2"/>
        <v>70752</v>
      </c>
      <c r="H127" s="79">
        <f t="shared" si="3"/>
        <v>28300.800000000003</v>
      </c>
      <c r="I127" s="80"/>
    </row>
    <row r="128" spans="2:9" ht="22.5">
      <c r="B128" s="77"/>
      <c r="C128" s="79" t="s">
        <v>23</v>
      </c>
      <c r="D128" s="79" t="s">
        <v>24</v>
      </c>
      <c r="E128" s="79">
        <v>89</v>
      </c>
      <c r="F128" s="79">
        <v>1050</v>
      </c>
      <c r="G128" s="79">
        <f t="shared" si="2"/>
        <v>93450</v>
      </c>
      <c r="H128" s="79">
        <f t="shared" si="3"/>
        <v>37380</v>
      </c>
      <c r="I128" s="80"/>
    </row>
    <row r="129" spans="2:9" ht="22.5">
      <c r="B129" s="77"/>
      <c r="C129" s="79" t="s">
        <v>17</v>
      </c>
      <c r="D129" s="79" t="s">
        <v>32</v>
      </c>
      <c r="E129" s="79">
        <v>99</v>
      </c>
      <c r="F129" s="79">
        <v>1433</v>
      </c>
      <c r="G129" s="79">
        <f t="shared" si="2"/>
        <v>141867</v>
      </c>
      <c r="H129" s="79">
        <f t="shared" si="3"/>
        <v>56746.8</v>
      </c>
      <c r="I129" s="80"/>
    </row>
    <row r="130" spans="2:9" ht="22.5">
      <c r="B130" s="77"/>
      <c r="C130" s="79" t="s">
        <v>17</v>
      </c>
      <c r="D130" s="79" t="s">
        <v>32</v>
      </c>
      <c r="E130" s="79">
        <v>39</v>
      </c>
      <c r="F130" s="79">
        <v>1060</v>
      </c>
      <c r="G130" s="79">
        <f t="shared" si="2"/>
        <v>41340</v>
      </c>
      <c r="H130" s="79">
        <f t="shared" si="3"/>
        <v>12402</v>
      </c>
      <c r="I130" s="80"/>
    </row>
    <row r="131" spans="2:9" ht="22.5">
      <c r="B131" s="77"/>
      <c r="C131" s="79" t="s">
        <v>37</v>
      </c>
      <c r="D131" s="79" t="s">
        <v>27</v>
      </c>
      <c r="E131" s="79">
        <v>29</v>
      </c>
      <c r="F131" s="79">
        <v>1294</v>
      </c>
      <c r="G131" s="79">
        <f t="shared" si="2"/>
        <v>37526</v>
      </c>
      <c r="H131" s="79">
        <f t="shared" si="3"/>
        <v>11257.8</v>
      </c>
      <c r="I131" s="80"/>
    </row>
    <row r="132" spans="2:9" ht="22.5">
      <c r="B132" s="77"/>
      <c r="C132" s="79" t="s">
        <v>23</v>
      </c>
      <c r="D132" s="79" t="s">
        <v>34</v>
      </c>
      <c r="E132" s="79">
        <v>30</v>
      </c>
      <c r="F132" s="79">
        <v>1499</v>
      </c>
      <c r="G132" s="79">
        <f t="shared" si="2"/>
        <v>44970</v>
      </c>
      <c r="H132" s="79">
        <f t="shared" si="3"/>
        <v>13491</v>
      </c>
      <c r="I132" s="80"/>
    </row>
    <row r="133" spans="2:9" ht="22.5">
      <c r="B133" s="77"/>
      <c r="C133" s="79" t="s">
        <v>23</v>
      </c>
      <c r="D133" s="79" t="s">
        <v>24</v>
      </c>
      <c r="E133" s="79">
        <v>70</v>
      </c>
      <c r="F133" s="79">
        <v>1132</v>
      </c>
      <c r="G133" s="79">
        <f t="shared" si="2"/>
        <v>79240</v>
      </c>
      <c r="H133" s="79">
        <f t="shared" si="3"/>
        <v>31696</v>
      </c>
      <c r="I133" s="80"/>
    </row>
    <row r="134" spans="2:9" ht="22.5">
      <c r="B134" s="77"/>
      <c r="C134" s="79" t="s">
        <v>17</v>
      </c>
      <c r="D134" s="79" t="s">
        <v>21</v>
      </c>
      <c r="E134" s="79">
        <v>1</v>
      </c>
      <c r="F134" s="79">
        <v>1173</v>
      </c>
      <c r="G134" s="79">
        <f t="shared" ref="G134:G197" si="4">E134*F134</f>
        <v>1173</v>
      </c>
      <c r="H134" s="79">
        <f t="shared" ref="H134:H197" si="5">IF(G134&lt;=30000,G134*$M$9,IF(G134&lt;=50000,$M$10*G134,$M$11*G134))</f>
        <v>234.60000000000002</v>
      </c>
      <c r="I134" s="80"/>
    </row>
    <row r="135" spans="2:9" ht="22.5">
      <c r="B135" s="77"/>
      <c r="C135" s="79" t="s">
        <v>37</v>
      </c>
      <c r="D135" s="79" t="s">
        <v>24</v>
      </c>
      <c r="E135" s="79">
        <v>25</v>
      </c>
      <c r="F135" s="79">
        <v>1444</v>
      </c>
      <c r="G135" s="79">
        <f t="shared" si="4"/>
        <v>36100</v>
      </c>
      <c r="H135" s="79">
        <f t="shared" si="5"/>
        <v>10830</v>
      </c>
      <c r="I135" s="80"/>
    </row>
    <row r="136" spans="2:9" ht="22.5">
      <c r="B136" s="77"/>
      <c r="C136" s="79" t="s">
        <v>17</v>
      </c>
      <c r="D136" s="79" t="s">
        <v>32</v>
      </c>
      <c r="E136" s="79">
        <v>38</v>
      </c>
      <c r="F136" s="79">
        <v>1073</v>
      </c>
      <c r="G136" s="79">
        <f t="shared" si="4"/>
        <v>40774</v>
      </c>
      <c r="H136" s="79">
        <f t="shared" si="5"/>
        <v>12232.199999999999</v>
      </c>
      <c r="I136" s="80"/>
    </row>
    <row r="137" spans="2:9" ht="22.5">
      <c r="B137" s="77"/>
      <c r="C137" s="79" t="s">
        <v>31</v>
      </c>
      <c r="D137" s="79" t="s">
        <v>34</v>
      </c>
      <c r="E137" s="79">
        <v>47</v>
      </c>
      <c r="F137" s="79">
        <v>1407</v>
      </c>
      <c r="G137" s="79">
        <f t="shared" si="4"/>
        <v>66129</v>
      </c>
      <c r="H137" s="79">
        <f t="shared" si="5"/>
        <v>26451.600000000002</v>
      </c>
      <c r="I137" s="80"/>
    </row>
    <row r="138" spans="2:9" ht="22.5">
      <c r="B138" s="77"/>
      <c r="C138" s="79" t="s">
        <v>26</v>
      </c>
      <c r="D138" s="79" t="s">
        <v>24</v>
      </c>
      <c r="E138" s="79">
        <v>80</v>
      </c>
      <c r="F138" s="79">
        <v>1324</v>
      </c>
      <c r="G138" s="79">
        <f t="shared" si="4"/>
        <v>105920</v>
      </c>
      <c r="H138" s="79">
        <f t="shared" si="5"/>
        <v>42368</v>
      </c>
      <c r="I138" s="80"/>
    </row>
    <row r="139" spans="2:9" ht="22.5">
      <c r="B139" s="77"/>
      <c r="C139" s="79" t="s">
        <v>26</v>
      </c>
      <c r="D139" s="79" t="s">
        <v>24</v>
      </c>
      <c r="E139" s="79">
        <v>95</v>
      </c>
      <c r="F139" s="79">
        <v>1152</v>
      </c>
      <c r="G139" s="79">
        <f t="shared" si="4"/>
        <v>109440</v>
      </c>
      <c r="H139" s="79">
        <f t="shared" si="5"/>
        <v>43776</v>
      </c>
      <c r="I139" s="80"/>
    </row>
    <row r="140" spans="2:9" ht="22.5">
      <c r="B140" s="77"/>
      <c r="C140" s="79" t="s">
        <v>36</v>
      </c>
      <c r="D140" s="79" t="s">
        <v>18</v>
      </c>
      <c r="E140" s="79">
        <v>75</v>
      </c>
      <c r="F140" s="79">
        <v>1383</v>
      </c>
      <c r="G140" s="79">
        <f t="shared" si="4"/>
        <v>103725</v>
      </c>
      <c r="H140" s="79">
        <f t="shared" si="5"/>
        <v>41490</v>
      </c>
      <c r="I140" s="80"/>
    </row>
    <row r="141" spans="2:9" ht="22.5">
      <c r="B141" s="77"/>
      <c r="C141" s="79" t="s">
        <v>26</v>
      </c>
      <c r="D141" s="79" t="s">
        <v>21</v>
      </c>
      <c r="E141" s="79">
        <v>70</v>
      </c>
      <c r="F141" s="79">
        <v>1128</v>
      </c>
      <c r="G141" s="79">
        <f t="shared" si="4"/>
        <v>78960</v>
      </c>
      <c r="H141" s="79">
        <f t="shared" si="5"/>
        <v>31584</v>
      </c>
      <c r="I141" s="80"/>
    </row>
    <row r="142" spans="2:9" ht="22.5">
      <c r="B142" s="77"/>
      <c r="C142" s="79" t="s">
        <v>31</v>
      </c>
      <c r="D142" s="79" t="s">
        <v>24</v>
      </c>
      <c r="E142" s="79">
        <v>59</v>
      </c>
      <c r="F142" s="79">
        <v>1154</v>
      </c>
      <c r="G142" s="79">
        <f t="shared" si="4"/>
        <v>68086</v>
      </c>
      <c r="H142" s="79">
        <f t="shared" si="5"/>
        <v>27234.400000000001</v>
      </c>
      <c r="I142" s="80"/>
    </row>
    <row r="143" spans="2:9" ht="22.5">
      <c r="B143" s="77"/>
      <c r="C143" s="79" t="s">
        <v>36</v>
      </c>
      <c r="D143" s="79" t="s">
        <v>27</v>
      </c>
      <c r="E143" s="79">
        <v>57</v>
      </c>
      <c r="F143" s="79">
        <v>1135</v>
      </c>
      <c r="G143" s="79">
        <f t="shared" si="4"/>
        <v>64695</v>
      </c>
      <c r="H143" s="79">
        <f t="shared" si="5"/>
        <v>25878</v>
      </c>
      <c r="I143" s="80"/>
    </row>
    <row r="144" spans="2:9" ht="22.5">
      <c r="B144" s="77"/>
      <c r="C144" s="79" t="s">
        <v>37</v>
      </c>
      <c r="D144" s="79" t="s">
        <v>32</v>
      </c>
      <c r="E144" s="79">
        <v>6</v>
      </c>
      <c r="F144" s="79">
        <v>1370</v>
      </c>
      <c r="G144" s="79">
        <f t="shared" si="4"/>
        <v>8220</v>
      </c>
      <c r="H144" s="79">
        <f t="shared" si="5"/>
        <v>1644</v>
      </c>
      <c r="I144" s="80"/>
    </row>
    <row r="145" spans="2:9" ht="22.5">
      <c r="B145" s="77"/>
      <c r="C145" s="79" t="s">
        <v>37</v>
      </c>
      <c r="D145" s="79" t="s">
        <v>34</v>
      </c>
      <c r="E145" s="79">
        <v>65</v>
      </c>
      <c r="F145" s="79">
        <v>1045</v>
      </c>
      <c r="G145" s="79">
        <f t="shared" si="4"/>
        <v>67925</v>
      </c>
      <c r="H145" s="79">
        <f t="shared" si="5"/>
        <v>27170</v>
      </c>
      <c r="I145" s="80"/>
    </row>
    <row r="146" spans="2:9" ht="22.5">
      <c r="B146" s="77"/>
      <c r="C146" s="79" t="s">
        <v>36</v>
      </c>
      <c r="D146" s="79" t="s">
        <v>32</v>
      </c>
      <c r="E146" s="79">
        <v>81</v>
      </c>
      <c r="F146" s="79">
        <v>1350</v>
      </c>
      <c r="G146" s="79">
        <f t="shared" si="4"/>
        <v>109350</v>
      </c>
      <c r="H146" s="79">
        <f t="shared" si="5"/>
        <v>43740</v>
      </c>
      <c r="I146" s="80"/>
    </row>
    <row r="147" spans="2:9" ht="22.5">
      <c r="B147" s="77"/>
      <c r="C147" s="79" t="s">
        <v>23</v>
      </c>
      <c r="D147" s="79" t="s">
        <v>18</v>
      </c>
      <c r="E147" s="79">
        <v>40</v>
      </c>
      <c r="F147" s="79">
        <v>1322</v>
      </c>
      <c r="G147" s="79">
        <f t="shared" si="4"/>
        <v>52880</v>
      </c>
      <c r="H147" s="79">
        <f t="shared" si="5"/>
        <v>21152</v>
      </c>
      <c r="I147" s="80"/>
    </row>
    <row r="148" spans="2:9" ht="22.5">
      <c r="B148" s="77"/>
      <c r="C148" s="79" t="s">
        <v>23</v>
      </c>
      <c r="D148" s="79" t="s">
        <v>27</v>
      </c>
      <c r="E148" s="79">
        <v>63</v>
      </c>
      <c r="F148" s="79">
        <v>1272</v>
      </c>
      <c r="G148" s="79">
        <f t="shared" si="4"/>
        <v>80136</v>
      </c>
      <c r="H148" s="79">
        <f t="shared" si="5"/>
        <v>32054.400000000001</v>
      </c>
      <c r="I148" s="80"/>
    </row>
    <row r="149" spans="2:9" ht="22.5">
      <c r="B149" s="77"/>
      <c r="C149" s="79" t="s">
        <v>37</v>
      </c>
      <c r="D149" s="79" t="s">
        <v>18</v>
      </c>
      <c r="E149" s="79">
        <v>73</v>
      </c>
      <c r="F149" s="79">
        <v>1185</v>
      </c>
      <c r="G149" s="79">
        <f t="shared" si="4"/>
        <v>86505</v>
      </c>
      <c r="H149" s="79">
        <f t="shared" si="5"/>
        <v>34602</v>
      </c>
      <c r="I149" s="80"/>
    </row>
    <row r="150" spans="2:9" ht="22.5">
      <c r="B150" s="77"/>
      <c r="C150" s="79" t="s">
        <v>26</v>
      </c>
      <c r="D150" s="79" t="s">
        <v>19</v>
      </c>
      <c r="E150" s="79">
        <v>39</v>
      </c>
      <c r="F150" s="79">
        <v>1346</v>
      </c>
      <c r="G150" s="79">
        <f t="shared" si="4"/>
        <v>52494</v>
      </c>
      <c r="H150" s="79">
        <f t="shared" si="5"/>
        <v>20997.600000000002</v>
      </c>
      <c r="I150" s="80"/>
    </row>
    <row r="151" spans="2:9" ht="22.5">
      <c r="B151" s="77"/>
      <c r="C151" s="79" t="s">
        <v>31</v>
      </c>
      <c r="D151" s="79" t="s">
        <v>27</v>
      </c>
      <c r="E151" s="79">
        <v>87</v>
      </c>
      <c r="F151" s="79">
        <v>1121</v>
      </c>
      <c r="G151" s="79">
        <f t="shared" si="4"/>
        <v>97527</v>
      </c>
      <c r="H151" s="79">
        <f t="shared" si="5"/>
        <v>39010.800000000003</v>
      </c>
      <c r="I151" s="80"/>
    </row>
    <row r="152" spans="2:9" ht="22.5">
      <c r="B152" s="77"/>
      <c r="C152" s="79" t="s">
        <v>36</v>
      </c>
      <c r="D152" s="79" t="s">
        <v>24</v>
      </c>
      <c r="E152" s="79">
        <v>7</v>
      </c>
      <c r="F152" s="79">
        <v>1428</v>
      </c>
      <c r="G152" s="79">
        <f t="shared" si="4"/>
        <v>9996</v>
      </c>
      <c r="H152" s="79">
        <f t="shared" si="5"/>
        <v>1999.2</v>
      </c>
      <c r="I152" s="80"/>
    </row>
    <row r="153" spans="2:9" ht="22.5">
      <c r="B153" s="77"/>
      <c r="C153" s="79" t="s">
        <v>36</v>
      </c>
      <c r="D153" s="79" t="s">
        <v>19</v>
      </c>
      <c r="E153" s="79">
        <v>19</v>
      </c>
      <c r="F153" s="79">
        <v>1192</v>
      </c>
      <c r="G153" s="79">
        <f t="shared" si="4"/>
        <v>22648</v>
      </c>
      <c r="H153" s="79">
        <f t="shared" si="5"/>
        <v>4529.6000000000004</v>
      </c>
      <c r="I153" s="80"/>
    </row>
    <row r="154" spans="2:9" ht="22.5">
      <c r="B154" s="77"/>
      <c r="C154" s="79" t="s">
        <v>26</v>
      </c>
      <c r="D154" s="79" t="s">
        <v>27</v>
      </c>
      <c r="E154" s="79">
        <v>100</v>
      </c>
      <c r="F154" s="79">
        <v>1320</v>
      </c>
      <c r="G154" s="79">
        <f t="shared" si="4"/>
        <v>132000</v>
      </c>
      <c r="H154" s="79">
        <f t="shared" si="5"/>
        <v>52800</v>
      </c>
      <c r="I154" s="80"/>
    </row>
    <row r="155" spans="2:9" ht="22.5">
      <c r="B155" s="77"/>
      <c r="C155" s="79" t="s">
        <v>17</v>
      </c>
      <c r="D155" s="79" t="s">
        <v>32</v>
      </c>
      <c r="E155" s="79">
        <v>38</v>
      </c>
      <c r="F155" s="79">
        <v>1191</v>
      </c>
      <c r="G155" s="79">
        <f t="shared" si="4"/>
        <v>45258</v>
      </c>
      <c r="H155" s="79">
        <f t="shared" si="5"/>
        <v>13577.4</v>
      </c>
      <c r="I155" s="80"/>
    </row>
    <row r="156" spans="2:9" ht="22.5">
      <c r="B156" s="77"/>
      <c r="C156" s="79" t="s">
        <v>26</v>
      </c>
      <c r="D156" s="79" t="s">
        <v>32</v>
      </c>
      <c r="E156" s="79">
        <v>61</v>
      </c>
      <c r="F156" s="79">
        <v>1468</v>
      </c>
      <c r="G156" s="79">
        <f t="shared" si="4"/>
        <v>89548</v>
      </c>
      <c r="H156" s="79">
        <f t="shared" si="5"/>
        <v>35819.200000000004</v>
      </c>
      <c r="I156" s="80"/>
    </row>
    <row r="157" spans="2:9" ht="22.5">
      <c r="B157" s="77"/>
      <c r="C157" s="79" t="s">
        <v>23</v>
      </c>
      <c r="D157" s="79" t="s">
        <v>27</v>
      </c>
      <c r="E157" s="79">
        <v>64</v>
      </c>
      <c r="F157" s="79">
        <v>1159</v>
      </c>
      <c r="G157" s="79">
        <f t="shared" si="4"/>
        <v>74176</v>
      </c>
      <c r="H157" s="79">
        <f t="shared" si="5"/>
        <v>29670.400000000001</v>
      </c>
      <c r="I157" s="80"/>
    </row>
    <row r="158" spans="2:9" ht="22.5">
      <c r="B158" s="77"/>
      <c r="C158" s="79" t="s">
        <v>37</v>
      </c>
      <c r="D158" s="79" t="s">
        <v>34</v>
      </c>
      <c r="E158" s="79">
        <v>15</v>
      </c>
      <c r="F158" s="79">
        <v>1297</v>
      </c>
      <c r="G158" s="79">
        <f t="shared" si="4"/>
        <v>19455</v>
      </c>
      <c r="H158" s="79">
        <f t="shared" si="5"/>
        <v>3891</v>
      </c>
      <c r="I158" s="80"/>
    </row>
    <row r="159" spans="2:9" ht="22.5">
      <c r="B159" s="77"/>
      <c r="C159" s="79" t="s">
        <v>23</v>
      </c>
      <c r="D159" s="79" t="s">
        <v>32</v>
      </c>
      <c r="E159" s="79">
        <v>97</v>
      </c>
      <c r="F159" s="79">
        <v>1490</v>
      </c>
      <c r="G159" s="79">
        <f t="shared" si="4"/>
        <v>144530</v>
      </c>
      <c r="H159" s="79">
        <f t="shared" si="5"/>
        <v>57812</v>
      </c>
      <c r="I159" s="80"/>
    </row>
    <row r="160" spans="2:9" ht="22.5">
      <c r="B160" s="77"/>
      <c r="C160" s="79" t="s">
        <v>31</v>
      </c>
      <c r="D160" s="79" t="s">
        <v>32</v>
      </c>
      <c r="E160" s="79">
        <v>26</v>
      </c>
      <c r="F160" s="79">
        <v>1371</v>
      </c>
      <c r="G160" s="79">
        <f t="shared" si="4"/>
        <v>35646</v>
      </c>
      <c r="H160" s="79">
        <f t="shared" si="5"/>
        <v>10693.8</v>
      </c>
      <c r="I160" s="80"/>
    </row>
    <row r="161" spans="2:9" ht="22.5">
      <c r="B161" s="77"/>
      <c r="C161" s="79" t="s">
        <v>26</v>
      </c>
      <c r="D161" s="79" t="s">
        <v>24</v>
      </c>
      <c r="E161" s="79">
        <v>70</v>
      </c>
      <c r="F161" s="79">
        <v>1050</v>
      </c>
      <c r="G161" s="79">
        <f t="shared" si="4"/>
        <v>73500</v>
      </c>
      <c r="H161" s="79">
        <f t="shared" si="5"/>
        <v>29400</v>
      </c>
      <c r="I161" s="80"/>
    </row>
    <row r="162" spans="2:9" ht="22.5">
      <c r="B162" s="77"/>
      <c r="C162" s="79" t="s">
        <v>31</v>
      </c>
      <c r="D162" s="79" t="s">
        <v>34</v>
      </c>
      <c r="E162" s="79">
        <v>42</v>
      </c>
      <c r="F162" s="79">
        <v>1205</v>
      </c>
      <c r="G162" s="79">
        <f t="shared" si="4"/>
        <v>50610</v>
      </c>
      <c r="H162" s="79">
        <f t="shared" si="5"/>
        <v>20244</v>
      </c>
      <c r="I162" s="80"/>
    </row>
    <row r="163" spans="2:9" ht="22.5">
      <c r="B163" s="77"/>
      <c r="C163" s="79" t="s">
        <v>23</v>
      </c>
      <c r="D163" s="79" t="s">
        <v>24</v>
      </c>
      <c r="E163" s="79">
        <v>80</v>
      </c>
      <c r="F163" s="79">
        <v>1251</v>
      </c>
      <c r="G163" s="79">
        <f t="shared" si="4"/>
        <v>100080</v>
      </c>
      <c r="H163" s="79">
        <f t="shared" si="5"/>
        <v>40032</v>
      </c>
      <c r="I163" s="80"/>
    </row>
    <row r="164" spans="2:9" ht="22.5">
      <c r="B164" s="77"/>
      <c r="C164" s="79" t="s">
        <v>31</v>
      </c>
      <c r="D164" s="79" t="s">
        <v>19</v>
      </c>
      <c r="E164" s="79">
        <v>2</v>
      </c>
      <c r="F164" s="79">
        <v>1373</v>
      </c>
      <c r="G164" s="79">
        <f t="shared" si="4"/>
        <v>2746</v>
      </c>
      <c r="H164" s="79">
        <f t="shared" si="5"/>
        <v>549.20000000000005</v>
      </c>
      <c r="I164" s="80"/>
    </row>
    <row r="165" spans="2:9" ht="22.5">
      <c r="B165" s="77"/>
      <c r="C165" s="79" t="s">
        <v>36</v>
      </c>
      <c r="D165" s="79" t="s">
        <v>18</v>
      </c>
      <c r="E165" s="79">
        <v>80</v>
      </c>
      <c r="F165" s="79">
        <v>1445</v>
      </c>
      <c r="G165" s="79">
        <f t="shared" si="4"/>
        <v>115600</v>
      </c>
      <c r="H165" s="79">
        <f t="shared" si="5"/>
        <v>46240</v>
      </c>
      <c r="I165" s="80"/>
    </row>
    <row r="166" spans="2:9" ht="22.5">
      <c r="B166" s="77"/>
      <c r="C166" s="79" t="s">
        <v>37</v>
      </c>
      <c r="D166" s="79" t="s">
        <v>27</v>
      </c>
      <c r="E166" s="79">
        <v>73</v>
      </c>
      <c r="F166" s="79">
        <v>1237</v>
      </c>
      <c r="G166" s="79">
        <f t="shared" si="4"/>
        <v>90301</v>
      </c>
      <c r="H166" s="79">
        <f t="shared" si="5"/>
        <v>36120.400000000001</v>
      </c>
      <c r="I166" s="80"/>
    </row>
    <row r="167" spans="2:9" ht="22.5">
      <c r="B167" s="77"/>
      <c r="C167" s="79" t="s">
        <v>26</v>
      </c>
      <c r="D167" s="79" t="s">
        <v>18</v>
      </c>
      <c r="E167" s="79">
        <v>22</v>
      </c>
      <c r="F167" s="79">
        <v>1369</v>
      </c>
      <c r="G167" s="79">
        <f t="shared" si="4"/>
        <v>30118</v>
      </c>
      <c r="H167" s="79">
        <f t="shared" si="5"/>
        <v>9035.4</v>
      </c>
      <c r="I167" s="80"/>
    </row>
    <row r="168" spans="2:9" ht="22.5">
      <c r="B168" s="77"/>
      <c r="C168" s="79" t="s">
        <v>23</v>
      </c>
      <c r="D168" s="79" t="s">
        <v>19</v>
      </c>
      <c r="E168" s="79">
        <v>52</v>
      </c>
      <c r="F168" s="79">
        <v>1366</v>
      </c>
      <c r="G168" s="79">
        <f t="shared" si="4"/>
        <v>71032</v>
      </c>
      <c r="H168" s="79">
        <f t="shared" si="5"/>
        <v>28412.800000000003</v>
      </c>
      <c r="I168" s="80"/>
    </row>
    <row r="169" spans="2:9" ht="22.5">
      <c r="B169" s="77"/>
      <c r="C169" s="79" t="s">
        <v>17</v>
      </c>
      <c r="D169" s="79" t="s">
        <v>32</v>
      </c>
      <c r="E169" s="79">
        <v>83</v>
      </c>
      <c r="F169" s="79">
        <v>1372</v>
      </c>
      <c r="G169" s="79">
        <f t="shared" si="4"/>
        <v>113876</v>
      </c>
      <c r="H169" s="79">
        <f t="shared" si="5"/>
        <v>45550.400000000001</v>
      </c>
      <c r="I169" s="80"/>
    </row>
    <row r="170" spans="2:9" ht="22.5">
      <c r="B170" s="77"/>
      <c r="C170" s="79" t="s">
        <v>23</v>
      </c>
      <c r="D170" s="79" t="s">
        <v>21</v>
      </c>
      <c r="E170" s="79">
        <v>17</v>
      </c>
      <c r="F170" s="79">
        <v>1312</v>
      </c>
      <c r="G170" s="79">
        <f t="shared" si="4"/>
        <v>22304</v>
      </c>
      <c r="H170" s="79">
        <f t="shared" si="5"/>
        <v>4460.8</v>
      </c>
      <c r="I170" s="80"/>
    </row>
    <row r="171" spans="2:9" ht="22.5">
      <c r="B171" s="77"/>
      <c r="C171" s="79" t="s">
        <v>17</v>
      </c>
      <c r="D171" s="79" t="s">
        <v>19</v>
      </c>
      <c r="E171" s="79">
        <v>41</v>
      </c>
      <c r="F171" s="79">
        <v>1192</v>
      </c>
      <c r="G171" s="79">
        <f t="shared" si="4"/>
        <v>48872</v>
      </c>
      <c r="H171" s="79">
        <f t="shared" si="5"/>
        <v>14661.6</v>
      </c>
      <c r="I171" s="80"/>
    </row>
    <row r="172" spans="2:9" ht="22.5">
      <c r="B172" s="77"/>
      <c r="C172" s="79" t="s">
        <v>36</v>
      </c>
      <c r="D172" s="79" t="s">
        <v>21</v>
      </c>
      <c r="E172" s="79">
        <v>98</v>
      </c>
      <c r="F172" s="79">
        <v>1496</v>
      </c>
      <c r="G172" s="79">
        <f t="shared" si="4"/>
        <v>146608</v>
      </c>
      <c r="H172" s="79">
        <f t="shared" si="5"/>
        <v>58643.200000000004</v>
      </c>
      <c r="I172" s="80"/>
    </row>
    <row r="173" spans="2:9" ht="22.5">
      <c r="B173" s="77"/>
      <c r="C173" s="79" t="s">
        <v>37</v>
      </c>
      <c r="D173" s="79" t="s">
        <v>19</v>
      </c>
      <c r="E173" s="79">
        <v>7</v>
      </c>
      <c r="F173" s="79">
        <v>1055</v>
      </c>
      <c r="G173" s="79">
        <f t="shared" si="4"/>
        <v>7385</v>
      </c>
      <c r="H173" s="79">
        <f t="shared" si="5"/>
        <v>1477</v>
      </c>
      <c r="I173" s="80"/>
    </row>
    <row r="174" spans="2:9" ht="22.5">
      <c r="B174" s="77"/>
      <c r="C174" s="79" t="s">
        <v>37</v>
      </c>
      <c r="D174" s="79" t="s">
        <v>24</v>
      </c>
      <c r="E174" s="79">
        <v>25</v>
      </c>
      <c r="F174" s="79">
        <v>1038</v>
      </c>
      <c r="G174" s="79">
        <f t="shared" si="4"/>
        <v>25950</v>
      </c>
      <c r="H174" s="79">
        <f t="shared" si="5"/>
        <v>5190</v>
      </c>
      <c r="I174" s="80"/>
    </row>
    <row r="175" spans="2:9" ht="22.5">
      <c r="B175" s="77"/>
      <c r="C175" s="79" t="s">
        <v>36</v>
      </c>
      <c r="D175" s="79" t="s">
        <v>24</v>
      </c>
      <c r="E175" s="79">
        <v>55</v>
      </c>
      <c r="F175" s="79">
        <v>1433</v>
      </c>
      <c r="G175" s="79">
        <f t="shared" si="4"/>
        <v>78815</v>
      </c>
      <c r="H175" s="79">
        <f t="shared" si="5"/>
        <v>31526</v>
      </c>
      <c r="I175" s="80"/>
    </row>
    <row r="176" spans="2:9" ht="22.5">
      <c r="B176" s="77"/>
      <c r="C176" s="79" t="s">
        <v>31</v>
      </c>
      <c r="D176" s="79" t="s">
        <v>21</v>
      </c>
      <c r="E176" s="79">
        <v>92</v>
      </c>
      <c r="F176" s="79">
        <v>1212</v>
      </c>
      <c r="G176" s="79">
        <f t="shared" si="4"/>
        <v>111504</v>
      </c>
      <c r="H176" s="79">
        <f t="shared" si="5"/>
        <v>44601.600000000006</v>
      </c>
      <c r="I176" s="80"/>
    </row>
    <row r="177" spans="2:9" ht="22.5">
      <c r="B177" s="77"/>
      <c r="C177" s="79" t="s">
        <v>17</v>
      </c>
      <c r="D177" s="79" t="s">
        <v>27</v>
      </c>
      <c r="E177" s="79">
        <v>44</v>
      </c>
      <c r="F177" s="79">
        <v>1311</v>
      </c>
      <c r="G177" s="79">
        <f t="shared" si="4"/>
        <v>57684</v>
      </c>
      <c r="H177" s="79">
        <f t="shared" si="5"/>
        <v>23073.600000000002</v>
      </c>
      <c r="I177" s="80"/>
    </row>
    <row r="178" spans="2:9" ht="22.5">
      <c r="B178" s="77"/>
      <c r="C178" s="79" t="s">
        <v>36</v>
      </c>
      <c r="D178" s="79" t="s">
        <v>18</v>
      </c>
      <c r="E178" s="79">
        <v>11</v>
      </c>
      <c r="F178" s="79">
        <v>1362</v>
      </c>
      <c r="G178" s="79">
        <f t="shared" si="4"/>
        <v>14982</v>
      </c>
      <c r="H178" s="79">
        <f t="shared" si="5"/>
        <v>2996.4</v>
      </c>
      <c r="I178" s="80"/>
    </row>
    <row r="179" spans="2:9" ht="22.5">
      <c r="B179" s="77"/>
      <c r="C179" s="79" t="s">
        <v>31</v>
      </c>
      <c r="D179" s="79" t="s">
        <v>19</v>
      </c>
      <c r="E179" s="79">
        <v>91</v>
      </c>
      <c r="F179" s="79">
        <v>1324</v>
      </c>
      <c r="G179" s="79">
        <f t="shared" si="4"/>
        <v>120484</v>
      </c>
      <c r="H179" s="79">
        <f t="shared" si="5"/>
        <v>48193.600000000006</v>
      </c>
      <c r="I179" s="80"/>
    </row>
    <row r="180" spans="2:9" ht="22.5">
      <c r="B180" s="77"/>
      <c r="C180" s="79" t="s">
        <v>31</v>
      </c>
      <c r="D180" s="79" t="s">
        <v>32</v>
      </c>
      <c r="E180" s="79">
        <v>24</v>
      </c>
      <c r="F180" s="79">
        <v>1328</v>
      </c>
      <c r="G180" s="79">
        <f t="shared" si="4"/>
        <v>31872</v>
      </c>
      <c r="H180" s="79">
        <f t="shared" si="5"/>
        <v>9561.6</v>
      </c>
      <c r="I180" s="80"/>
    </row>
    <row r="181" spans="2:9" ht="22.5">
      <c r="B181" s="77"/>
      <c r="C181" s="79" t="s">
        <v>17</v>
      </c>
      <c r="D181" s="79" t="s">
        <v>19</v>
      </c>
      <c r="E181" s="79">
        <v>4</v>
      </c>
      <c r="F181" s="79">
        <v>1425</v>
      </c>
      <c r="G181" s="79">
        <f t="shared" si="4"/>
        <v>5700</v>
      </c>
      <c r="H181" s="79">
        <f t="shared" si="5"/>
        <v>1140</v>
      </c>
      <c r="I181" s="80"/>
    </row>
    <row r="182" spans="2:9" ht="22.5">
      <c r="B182" s="77"/>
      <c r="C182" s="79" t="s">
        <v>31</v>
      </c>
      <c r="D182" s="79" t="s">
        <v>32</v>
      </c>
      <c r="E182" s="79">
        <v>81</v>
      </c>
      <c r="F182" s="79">
        <v>1422</v>
      </c>
      <c r="G182" s="79">
        <f t="shared" si="4"/>
        <v>115182</v>
      </c>
      <c r="H182" s="79">
        <f t="shared" si="5"/>
        <v>46072.800000000003</v>
      </c>
      <c r="I182" s="80"/>
    </row>
    <row r="183" spans="2:9" ht="22.5">
      <c r="B183" s="77"/>
      <c r="C183" s="79" t="s">
        <v>31</v>
      </c>
      <c r="D183" s="79" t="s">
        <v>21</v>
      </c>
      <c r="E183" s="79">
        <v>15</v>
      </c>
      <c r="F183" s="79">
        <v>1022</v>
      </c>
      <c r="G183" s="79">
        <f t="shared" si="4"/>
        <v>15330</v>
      </c>
      <c r="H183" s="79">
        <f t="shared" si="5"/>
        <v>3066</v>
      </c>
      <c r="I183" s="80"/>
    </row>
    <row r="184" spans="2:9" ht="22.5">
      <c r="B184" s="77"/>
      <c r="C184" s="79" t="s">
        <v>37</v>
      </c>
      <c r="D184" s="79" t="s">
        <v>21</v>
      </c>
      <c r="E184" s="79">
        <v>12</v>
      </c>
      <c r="F184" s="79">
        <v>1376</v>
      </c>
      <c r="G184" s="79">
        <f t="shared" si="4"/>
        <v>16512</v>
      </c>
      <c r="H184" s="79">
        <f t="shared" si="5"/>
        <v>3302.4</v>
      </c>
      <c r="I184" s="80"/>
    </row>
    <row r="185" spans="2:9" ht="22.5">
      <c r="B185" s="77"/>
      <c r="C185" s="79" t="s">
        <v>23</v>
      </c>
      <c r="D185" s="79" t="s">
        <v>18</v>
      </c>
      <c r="E185" s="79">
        <v>25</v>
      </c>
      <c r="F185" s="79">
        <v>1110</v>
      </c>
      <c r="G185" s="79">
        <f t="shared" si="4"/>
        <v>27750</v>
      </c>
      <c r="H185" s="79">
        <f t="shared" si="5"/>
        <v>5550</v>
      </c>
      <c r="I185" s="80"/>
    </row>
    <row r="186" spans="2:9" ht="22.5">
      <c r="B186" s="77"/>
      <c r="C186" s="79" t="s">
        <v>26</v>
      </c>
      <c r="D186" s="79" t="s">
        <v>24</v>
      </c>
      <c r="E186" s="79">
        <v>62</v>
      </c>
      <c r="F186" s="79">
        <v>1200</v>
      </c>
      <c r="G186" s="79">
        <f t="shared" si="4"/>
        <v>74400</v>
      </c>
      <c r="H186" s="79">
        <f t="shared" si="5"/>
        <v>29760</v>
      </c>
      <c r="I186" s="80"/>
    </row>
    <row r="187" spans="2:9" ht="22.5">
      <c r="B187" s="77"/>
      <c r="C187" s="79" t="s">
        <v>26</v>
      </c>
      <c r="D187" s="79" t="s">
        <v>32</v>
      </c>
      <c r="E187" s="79">
        <v>2</v>
      </c>
      <c r="F187" s="79">
        <v>1431</v>
      </c>
      <c r="G187" s="79">
        <f t="shared" si="4"/>
        <v>2862</v>
      </c>
      <c r="H187" s="79">
        <f t="shared" si="5"/>
        <v>572.4</v>
      </c>
      <c r="I187" s="80"/>
    </row>
    <row r="188" spans="2:9" ht="22.5">
      <c r="B188" s="77"/>
      <c r="C188" s="79" t="s">
        <v>36</v>
      </c>
      <c r="D188" s="79" t="s">
        <v>18</v>
      </c>
      <c r="E188" s="79">
        <v>96</v>
      </c>
      <c r="F188" s="79">
        <v>1032</v>
      </c>
      <c r="G188" s="79">
        <f t="shared" si="4"/>
        <v>99072</v>
      </c>
      <c r="H188" s="79">
        <f t="shared" si="5"/>
        <v>39628.800000000003</v>
      </c>
      <c r="I188" s="80"/>
    </row>
    <row r="189" spans="2:9" ht="22.5">
      <c r="B189" s="77"/>
      <c r="C189" s="79" t="s">
        <v>23</v>
      </c>
      <c r="D189" s="79" t="s">
        <v>19</v>
      </c>
      <c r="E189" s="79">
        <v>39</v>
      </c>
      <c r="F189" s="79">
        <v>1397</v>
      </c>
      <c r="G189" s="79">
        <f t="shared" si="4"/>
        <v>54483</v>
      </c>
      <c r="H189" s="79">
        <f t="shared" si="5"/>
        <v>21793.200000000001</v>
      </c>
      <c r="I189" s="80"/>
    </row>
    <row r="190" spans="2:9" ht="22.5">
      <c r="B190" s="77"/>
      <c r="C190" s="79" t="s">
        <v>37</v>
      </c>
      <c r="D190" s="79" t="s">
        <v>24</v>
      </c>
      <c r="E190" s="79">
        <v>99</v>
      </c>
      <c r="F190" s="79">
        <v>1381</v>
      </c>
      <c r="G190" s="79">
        <f t="shared" si="4"/>
        <v>136719</v>
      </c>
      <c r="H190" s="79">
        <f t="shared" si="5"/>
        <v>54687.600000000006</v>
      </c>
      <c r="I190" s="80"/>
    </row>
    <row r="191" spans="2:9" ht="22.5">
      <c r="B191" s="77"/>
      <c r="C191" s="79" t="s">
        <v>26</v>
      </c>
      <c r="D191" s="79" t="s">
        <v>27</v>
      </c>
      <c r="E191" s="79">
        <v>81</v>
      </c>
      <c r="F191" s="79">
        <v>1024</v>
      </c>
      <c r="G191" s="79">
        <f t="shared" si="4"/>
        <v>82944</v>
      </c>
      <c r="H191" s="79">
        <f t="shared" si="5"/>
        <v>33177.599999999999</v>
      </c>
      <c r="I191" s="80"/>
    </row>
    <row r="192" spans="2:9" ht="22.5">
      <c r="B192" s="77"/>
      <c r="C192" s="79" t="s">
        <v>17</v>
      </c>
      <c r="D192" s="79" t="s">
        <v>21</v>
      </c>
      <c r="E192" s="79">
        <v>57</v>
      </c>
      <c r="F192" s="79">
        <v>1200</v>
      </c>
      <c r="G192" s="79">
        <f t="shared" si="4"/>
        <v>68400</v>
      </c>
      <c r="H192" s="79">
        <f t="shared" si="5"/>
        <v>27360</v>
      </c>
      <c r="I192" s="80"/>
    </row>
    <row r="193" spans="2:9" ht="22.5">
      <c r="B193" s="77"/>
      <c r="C193" s="79" t="s">
        <v>36</v>
      </c>
      <c r="D193" s="79" t="s">
        <v>34</v>
      </c>
      <c r="E193" s="79">
        <v>87</v>
      </c>
      <c r="F193" s="79">
        <v>1042</v>
      </c>
      <c r="G193" s="79">
        <f t="shared" si="4"/>
        <v>90654</v>
      </c>
      <c r="H193" s="79">
        <f t="shared" si="5"/>
        <v>36261.599999999999</v>
      </c>
      <c r="I193" s="80"/>
    </row>
    <row r="194" spans="2:9" ht="22.5">
      <c r="B194" s="77"/>
      <c r="C194" s="79" t="s">
        <v>36</v>
      </c>
      <c r="D194" s="79" t="s">
        <v>24</v>
      </c>
      <c r="E194" s="79">
        <v>81</v>
      </c>
      <c r="F194" s="79">
        <v>1183</v>
      </c>
      <c r="G194" s="79">
        <f t="shared" si="4"/>
        <v>95823</v>
      </c>
      <c r="H194" s="79">
        <f t="shared" si="5"/>
        <v>38329.200000000004</v>
      </c>
      <c r="I194" s="80"/>
    </row>
    <row r="195" spans="2:9" ht="22.5">
      <c r="B195" s="77"/>
      <c r="C195" s="79" t="s">
        <v>37</v>
      </c>
      <c r="D195" s="79" t="s">
        <v>34</v>
      </c>
      <c r="E195" s="79">
        <v>59</v>
      </c>
      <c r="F195" s="79">
        <v>1180</v>
      </c>
      <c r="G195" s="79">
        <f t="shared" si="4"/>
        <v>69620</v>
      </c>
      <c r="H195" s="79">
        <f t="shared" si="5"/>
        <v>27848</v>
      </c>
      <c r="I195" s="80"/>
    </row>
    <row r="196" spans="2:9" ht="22.5">
      <c r="B196" s="77"/>
      <c r="C196" s="79" t="s">
        <v>17</v>
      </c>
      <c r="D196" s="79" t="s">
        <v>19</v>
      </c>
      <c r="E196" s="79">
        <v>8</v>
      </c>
      <c r="F196" s="79">
        <v>1365</v>
      </c>
      <c r="G196" s="79">
        <f t="shared" si="4"/>
        <v>10920</v>
      </c>
      <c r="H196" s="79">
        <f t="shared" si="5"/>
        <v>2184</v>
      </c>
      <c r="I196" s="80"/>
    </row>
    <row r="197" spans="2:9" ht="22.5">
      <c r="B197" s="77"/>
      <c r="C197" s="79" t="s">
        <v>17</v>
      </c>
      <c r="D197" s="79" t="s">
        <v>34</v>
      </c>
      <c r="E197" s="79">
        <v>23</v>
      </c>
      <c r="F197" s="79">
        <v>1035</v>
      </c>
      <c r="G197" s="79">
        <f t="shared" si="4"/>
        <v>23805</v>
      </c>
      <c r="H197" s="79">
        <f t="shared" si="5"/>
        <v>4761</v>
      </c>
      <c r="I197" s="80"/>
    </row>
    <row r="198" spans="2:9" ht="22.5">
      <c r="B198" s="77"/>
      <c r="C198" s="79" t="s">
        <v>36</v>
      </c>
      <c r="D198" s="79" t="s">
        <v>27</v>
      </c>
      <c r="E198" s="79">
        <v>88</v>
      </c>
      <c r="F198" s="79">
        <v>1021</v>
      </c>
      <c r="G198" s="79">
        <f t="shared" ref="G198:G261" si="6">E198*F198</f>
        <v>89848</v>
      </c>
      <c r="H198" s="79">
        <f t="shared" ref="H198:H261" si="7">IF(G198&lt;=30000,G198*$M$9,IF(G198&lt;=50000,$M$10*G198,$M$11*G198))</f>
        <v>35939.200000000004</v>
      </c>
      <c r="I198" s="80"/>
    </row>
    <row r="199" spans="2:9" ht="22.5">
      <c r="B199" s="77"/>
      <c r="C199" s="79" t="s">
        <v>17</v>
      </c>
      <c r="D199" s="79" t="s">
        <v>27</v>
      </c>
      <c r="E199" s="79">
        <v>57</v>
      </c>
      <c r="F199" s="79">
        <v>1053</v>
      </c>
      <c r="G199" s="79">
        <f t="shared" si="6"/>
        <v>60021</v>
      </c>
      <c r="H199" s="79">
        <f t="shared" si="7"/>
        <v>24008.400000000001</v>
      </c>
      <c r="I199" s="80"/>
    </row>
    <row r="200" spans="2:9" ht="22.5">
      <c r="B200" s="77"/>
      <c r="C200" s="79" t="s">
        <v>17</v>
      </c>
      <c r="D200" s="79" t="s">
        <v>21</v>
      </c>
      <c r="E200" s="79">
        <v>6</v>
      </c>
      <c r="F200" s="79">
        <v>1254</v>
      </c>
      <c r="G200" s="79">
        <f t="shared" si="6"/>
        <v>7524</v>
      </c>
      <c r="H200" s="79">
        <f t="shared" si="7"/>
        <v>1504.8000000000002</v>
      </c>
      <c r="I200" s="80"/>
    </row>
    <row r="201" spans="2:9" ht="22.5">
      <c r="B201" s="77"/>
      <c r="C201" s="79" t="s">
        <v>36</v>
      </c>
      <c r="D201" s="79" t="s">
        <v>27</v>
      </c>
      <c r="E201" s="79">
        <v>80</v>
      </c>
      <c r="F201" s="79">
        <v>1459</v>
      </c>
      <c r="G201" s="79">
        <f t="shared" si="6"/>
        <v>116720</v>
      </c>
      <c r="H201" s="79">
        <f t="shared" si="7"/>
        <v>46688</v>
      </c>
      <c r="I201" s="80"/>
    </row>
    <row r="202" spans="2:9" ht="22.5">
      <c r="B202" s="77"/>
      <c r="C202" s="79" t="s">
        <v>36</v>
      </c>
      <c r="D202" s="79" t="s">
        <v>19</v>
      </c>
      <c r="E202" s="79">
        <v>74</v>
      </c>
      <c r="F202" s="79">
        <v>1459</v>
      </c>
      <c r="G202" s="79">
        <f t="shared" si="6"/>
        <v>107966</v>
      </c>
      <c r="H202" s="79">
        <f t="shared" si="7"/>
        <v>43186.400000000001</v>
      </c>
      <c r="I202" s="80"/>
    </row>
    <row r="203" spans="2:9" ht="22.5">
      <c r="B203" s="77"/>
      <c r="C203" s="79" t="s">
        <v>37</v>
      </c>
      <c r="D203" s="79" t="s">
        <v>18</v>
      </c>
      <c r="E203" s="79">
        <v>35</v>
      </c>
      <c r="F203" s="79">
        <v>1142</v>
      </c>
      <c r="G203" s="79">
        <f t="shared" si="6"/>
        <v>39970</v>
      </c>
      <c r="H203" s="79">
        <f t="shared" si="7"/>
        <v>11991</v>
      </c>
      <c r="I203" s="80"/>
    </row>
    <row r="204" spans="2:9" ht="22.5">
      <c r="B204" s="77"/>
      <c r="C204" s="79" t="s">
        <v>23</v>
      </c>
      <c r="D204" s="79" t="s">
        <v>27</v>
      </c>
      <c r="E204" s="79">
        <v>26</v>
      </c>
      <c r="F204" s="79">
        <v>1500</v>
      </c>
      <c r="G204" s="79">
        <f t="shared" si="6"/>
        <v>39000</v>
      </c>
      <c r="H204" s="79">
        <f t="shared" si="7"/>
        <v>11700</v>
      </c>
      <c r="I204" s="80"/>
    </row>
    <row r="205" spans="2:9" ht="22.5">
      <c r="B205" s="77"/>
      <c r="C205" s="79" t="s">
        <v>26</v>
      </c>
      <c r="D205" s="79" t="s">
        <v>18</v>
      </c>
      <c r="E205" s="79">
        <v>12</v>
      </c>
      <c r="F205" s="79">
        <v>1266</v>
      </c>
      <c r="G205" s="79">
        <f t="shared" si="6"/>
        <v>15192</v>
      </c>
      <c r="H205" s="79">
        <f t="shared" si="7"/>
        <v>3038.4</v>
      </c>
      <c r="I205" s="80"/>
    </row>
    <row r="206" spans="2:9" ht="22.5">
      <c r="B206" s="77"/>
      <c r="C206" s="79" t="s">
        <v>26</v>
      </c>
      <c r="D206" s="79" t="s">
        <v>21</v>
      </c>
      <c r="E206" s="79">
        <v>5</v>
      </c>
      <c r="F206" s="79">
        <v>1043</v>
      </c>
      <c r="G206" s="79">
        <f t="shared" si="6"/>
        <v>5215</v>
      </c>
      <c r="H206" s="79">
        <f t="shared" si="7"/>
        <v>1043</v>
      </c>
      <c r="I206" s="80"/>
    </row>
    <row r="207" spans="2:9" ht="22.5">
      <c r="B207" s="77"/>
      <c r="C207" s="79" t="s">
        <v>31</v>
      </c>
      <c r="D207" s="79" t="s">
        <v>19</v>
      </c>
      <c r="E207" s="79">
        <v>19</v>
      </c>
      <c r="F207" s="79">
        <v>1001</v>
      </c>
      <c r="G207" s="79">
        <f t="shared" si="6"/>
        <v>19019</v>
      </c>
      <c r="H207" s="79">
        <f t="shared" si="7"/>
        <v>3803.8</v>
      </c>
      <c r="I207" s="80"/>
    </row>
    <row r="208" spans="2:9" ht="22.5">
      <c r="B208" s="77"/>
      <c r="C208" s="79" t="s">
        <v>37</v>
      </c>
      <c r="D208" s="79" t="s">
        <v>34</v>
      </c>
      <c r="E208" s="79">
        <v>100</v>
      </c>
      <c r="F208" s="79">
        <v>1181</v>
      </c>
      <c r="G208" s="79">
        <f t="shared" si="6"/>
        <v>118100</v>
      </c>
      <c r="H208" s="79">
        <f t="shared" si="7"/>
        <v>47240</v>
      </c>
      <c r="I208" s="80"/>
    </row>
    <row r="209" spans="2:9" ht="22.5">
      <c r="B209" s="77"/>
      <c r="C209" s="79" t="s">
        <v>17</v>
      </c>
      <c r="D209" s="79" t="s">
        <v>24</v>
      </c>
      <c r="E209" s="79">
        <v>74</v>
      </c>
      <c r="F209" s="79">
        <v>1109</v>
      </c>
      <c r="G209" s="79">
        <f t="shared" si="6"/>
        <v>82066</v>
      </c>
      <c r="H209" s="79">
        <f t="shared" si="7"/>
        <v>32826.400000000001</v>
      </c>
      <c r="I209" s="80"/>
    </row>
    <row r="210" spans="2:9" ht="22.5">
      <c r="B210" s="77"/>
      <c r="C210" s="79" t="s">
        <v>26</v>
      </c>
      <c r="D210" s="79" t="s">
        <v>27</v>
      </c>
      <c r="E210" s="79">
        <v>39</v>
      </c>
      <c r="F210" s="79">
        <v>1178</v>
      </c>
      <c r="G210" s="79">
        <f t="shared" si="6"/>
        <v>45942</v>
      </c>
      <c r="H210" s="79">
        <f t="shared" si="7"/>
        <v>13782.6</v>
      </c>
      <c r="I210" s="80"/>
    </row>
    <row r="211" spans="2:9" ht="22.5">
      <c r="B211" s="77"/>
      <c r="C211" s="79" t="s">
        <v>36</v>
      </c>
      <c r="D211" s="79" t="s">
        <v>27</v>
      </c>
      <c r="E211" s="79">
        <v>9</v>
      </c>
      <c r="F211" s="79">
        <v>1117</v>
      </c>
      <c r="G211" s="79">
        <f t="shared" si="6"/>
        <v>10053</v>
      </c>
      <c r="H211" s="79">
        <f t="shared" si="7"/>
        <v>2010.6000000000001</v>
      </c>
      <c r="I211" s="80"/>
    </row>
    <row r="212" spans="2:9" ht="22.5">
      <c r="B212" s="77"/>
      <c r="C212" s="79" t="s">
        <v>23</v>
      </c>
      <c r="D212" s="79" t="s">
        <v>19</v>
      </c>
      <c r="E212" s="79">
        <v>5</v>
      </c>
      <c r="F212" s="79">
        <v>1389</v>
      </c>
      <c r="G212" s="79">
        <f t="shared" si="6"/>
        <v>6945</v>
      </c>
      <c r="H212" s="79">
        <f t="shared" si="7"/>
        <v>1389</v>
      </c>
      <c r="I212" s="80"/>
    </row>
    <row r="213" spans="2:9" ht="22.5">
      <c r="B213" s="77"/>
      <c r="C213" s="79" t="s">
        <v>37</v>
      </c>
      <c r="D213" s="79" t="s">
        <v>34</v>
      </c>
      <c r="E213" s="79">
        <v>35</v>
      </c>
      <c r="F213" s="79">
        <v>1031</v>
      </c>
      <c r="G213" s="79">
        <f t="shared" si="6"/>
        <v>36085</v>
      </c>
      <c r="H213" s="79">
        <f t="shared" si="7"/>
        <v>10825.5</v>
      </c>
      <c r="I213" s="80"/>
    </row>
    <row r="214" spans="2:9" ht="22.5">
      <c r="B214" s="77"/>
      <c r="C214" s="79" t="s">
        <v>23</v>
      </c>
      <c r="D214" s="79" t="s">
        <v>18</v>
      </c>
      <c r="E214" s="79">
        <v>89</v>
      </c>
      <c r="F214" s="79">
        <v>1064</v>
      </c>
      <c r="G214" s="79">
        <f t="shared" si="6"/>
        <v>94696</v>
      </c>
      <c r="H214" s="79">
        <f t="shared" si="7"/>
        <v>37878.400000000001</v>
      </c>
      <c r="I214" s="80"/>
    </row>
    <row r="215" spans="2:9" ht="22.5">
      <c r="B215" s="77"/>
      <c r="C215" s="79" t="s">
        <v>23</v>
      </c>
      <c r="D215" s="79" t="s">
        <v>21</v>
      </c>
      <c r="E215" s="79">
        <v>79</v>
      </c>
      <c r="F215" s="79">
        <v>1354</v>
      </c>
      <c r="G215" s="79">
        <f t="shared" si="6"/>
        <v>106966</v>
      </c>
      <c r="H215" s="79">
        <f t="shared" si="7"/>
        <v>42786.400000000001</v>
      </c>
      <c r="I215" s="80"/>
    </row>
    <row r="216" spans="2:9" ht="22.5">
      <c r="B216" s="77"/>
      <c r="C216" s="79" t="s">
        <v>37</v>
      </c>
      <c r="D216" s="79" t="s">
        <v>21</v>
      </c>
      <c r="E216" s="79">
        <v>58</v>
      </c>
      <c r="F216" s="79">
        <v>1474</v>
      </c>
      <c r="G216" s="79">
        <f t="shared" si="6"/>
        <v>85492</v>
      </c>
      <c r="H216" s="79">
        <f t="shared" si="7"/>
        <v>34196.800000000003</v>
      </c>
      <c r="I216" s="80"/>
    </row>
    <row r="217" spans="2:9" ht="22.5">
      <c r="B217" s="77"/>
      <c r="C217" s="79" t="s">
        <v>31</v>
      </c>
      <c r="D217" s="79" t="s">
        <v>34</v>
      </c>
      <c r="E217" s="79">
        <v>91</v>
      </c>
      <c r="F217" s="79">
        <v>1297</v>
      </c>
      <c r="G217" s="79">
        <f t="shared" si="6"/>
        <v>118027</v>
      </c>
      <c r="H217" s="79">
        <f t="shared" si="7"/>
        <v>47210.8</v>
      </c>
      <c r="I217" s="80"/>
    </row>
    <row r="218" spans="2:9" ht="22.5">
      <c r="B218" s="77"/>
      <c r="C218" s="79" t="s">
        <v>26</v>
      </c>
      <c r="D218" s="79" t="s">
        <v>27</v>
      </c>
      <c r="E218" s="79">
        <v>23</v>
      </c>
      <c r="F218" s="79">
        <v>1309</v>
      </c>
      <c r="G218" s="79">
        <f t="shared" si="6"/>
        <v>30107</v>
      </c>
      <c r="H218" s="79">
        <f t="shared" si="7"/>
        <v>9032.1</v>
      </c>
      <c r="I218" s="80"/>
    </row>
    <row r="219" spans="2:9" ht="22.5">
      <c r="B219" s="77"/>
      <c r="C219" s="79" t="s">
        <v>37</v>
      </c>
      <c r="D219" s="79" t="s">
        <v>27</v>
      </c>
      <c r="E219" s="79">
        <v>59</v>
      </c>
      <c r="F219" s="79">
        <v>1165</v>
      </c>
      <c r="G219" s="79">
        <f t="shared" si="6"/>
        <v>68735</v>
      </c>
      <c r="H219" s="79">
        <f t="shared" si="7"/>
        <v>27494</v>
      </c>
      <c r="I219" s="80"/>
    </row>
    <row r="220" spans="2:9" ht="22.5">
      <c r="B220" s="77"/>
      <c r="C220" s="79" t="s">
        <v>36</v>
      </c>
      <c r="D220" s="79" t="s">
        <v>27</v>
      </c>
      <c r="E220" s="79">
        <v>40</v>
      </c>
      <c r="F220" s="79">
        <v>1302</v>
      </c>
      <c r="G220" s="79">
        <f t="shared" si="6"/>
        <v>52080</v>
      </c>
      <c r="H220" s="79">
        <f t="shared" si="7"/>
        <v>20832</v>
      </c>
      <c r="I220" s="80"/>
    </row>
    <row r="221" spans="2:9" ht="22.5">
      <c r="B221" s="77"/>
      <c r="C221" s="79" t="s">
        <v>36</v>
      </c>
      <c r="D221" s="79" t="s">
        <v>18</v>
      </c>
      <c r="E221" s="79">
        <v>58</v>
      </c>
      <c r="F221" s="79">
        <v>1080</v>
      </c>
      <c r="G221" s="79">
        <f t="shared" si="6"/>
        <v>62640</v>
      </c>
      <c r="H221" s="79">
        <f t="shared" si="7"/>
        <v>25056</v>
      </c>
      <c r="I221" s="80"/>
    </row>
    <row r="222" spans="2:9" ht="22.5">
      <c r="B222" s="77"/>
      <c r="C222" s="79" t="s">
        <v>36</v>
      </c>
      <c r="D222" s="79" t="s">
        <v>18</v>
      </c>
      <c r="E222" s="79">
        <v>54</v>
      </c>
      <c r="F222" s="79">
        <v>1204</v>
      </c>
      <c r="G222" s="79">
        <f t="shared" si="6"/>
        <v>65016</v>
      </c>
      <c r="H222" s="79">
        <f t="shared" si="7"/>
        <v>26006.400000000001</v>
      </c>
      <c r="I222" s="80"/>
    </row>
    <row r="223" spans="2:9" ht="22.5">
      <c r="B223" s="77"/>
      <c r="C223" s="79" t="s">
        <v>17</v>
      </c>
      <c r="D223" s="79" t="s">
        <v>24</v>
      </c>
      <c r="E223" s="79">
        <v>30</v>
      </c>
      <c r="F223" s="79">
        <v>1057</v>
      </c>
      <c r="G223" s="79">
        <f t="shared" si="6"/>
        <v>31710</v>
      </c>
      <c r="H223" s="79">
        <f t="shared" si="7"/>
        <v>9513</v>
      </c>
      <c r="I223" s="80"/>
    </row>
    <row r="224" spans="2:9" ht="22.5">
      <c r="B224" s="77"/>
      <c r="C224" s="79" t="s">
        <v>36</v>
      </c>
      <c r="D224" s="79" t="s">
        <v>34</v>
      </c>
      <c r="E224" s="79">
        <v>88</v>
      </c>
      <c r="F224" s="79">
        <v>1288</v>
      </c>
      <c r="G224" s="79">
        <f t="shared" si="6"/>
        <v>113344</v>
      </c>
      <c r="H224" s="79">
        <f t="shared" si="7"/>
        <v>45337.600000000006</v>
      </c>
      <c r="I224" s="80"/>
    </row>
    <row r="225" spans="2:9" ht="22.5">
      <c r="B225" s="77"/>
      <c r="C225" s="79" t="s">
        <v>26</v>
      </c>
      <c r="D225" s="79" t="s">
        <v>32</v>
      </c>
      <c r="E225" s="79">
        <v>16</v>
      </c>
      <c r="F225" s="79">
        <v>1105</v>
      </c>
      <c r="G225" s="79">
        <f t="shared" si="6"/>
        <v>17680</v>
      </c>
      <c r="H225" s="79">
        <f t="shared" si="7"/>
        <v>3536</v>
      </c>
      <c r="I225" s="80"/>
    </row>
    <row r="226" spans="2:9" ht="22.5">
      <c r="B226" s="77"/>
      <c r="C226" s="79" t="s">
        <v>23</v>
      </c>
      <c r="D226" s="79" t="s">
        <v>32</v>
      </c>
      <c r="E226" s="79">
        <v>80</v>
      </c>
      <c r="F226" s="79">
        <v>1269</v>
      </c>
      <c r="G226" s="79">
        <f t="shared" si="6"/>
        <v>101520</v>
      </c>
      <c r="H226" s="79">
        <f t="shared" si="7"/>
        <v>40608</v>
      </c>
      <c r="I226" s="80"/>
    </row>
    <row r="227" spans="2:9" ht="22.5">
      <c r="B227" s="77"/>
      <c r="C227" s="79" t="s">
        <v>31</v>
      </c>
      <c r="D227" s="79" t="s">
        <v>27</v>
      </c>
      <c r="E227" s="79">
        <v>98</v>
      </c>
      <c r="F227" s="79">
        <v>1177</v>
      </c>
      <c r="G227" s="79">
        <f t="shared" si="6"/>
        <v>115346</v>
      </c>
      <c r="H227" s="79">
        <f t="shared" si="7"/>
        <v>46138.400000000001</v>
      </c>
      <c r="I227" s="80"/>
    </row>
    <row r="228" spans="2:9" ht="22.5">
      <c r="B228" s="77"/>
      <c r="C228" s="79" t="s">
        <v>31</v>
      </c>
      <c r="D228" s="79" t="s">
        <v>19</v>
      </c>
      <c r="E228" s="79">
        <v>52</v>
      </c>
      <c r="F228" s="79">
        <v>1461</v>
      </c>
      <c r="G228" s="79">
        <f t="shared" si="6"/>
        <v>75972</v>
      </c>
      <c r="H228" s="79">
        <f t="shared" si="7"/>
        <v>30388.800000000003</v>
      </c>
      <c r="I228" s="80"/>
    </row>
    <row r="229" spans="2:9" ht="22.5">
      <c r="B229" s="77"/>
      <c r="C229" s="79" t="s">
        <v>36</v>
      </c>
      <c r="D229" s="79" t="s">
        <v>34</v>
      </c>
      <c r="E229" s="79">
        <v>58</v>
      </c>
      <c r="F229" s="79">
        <v>1290</v>
      </c>
      <c r="G229" s="79">
        <f t="shared" si="6"/>
        <v>74820</v>
      </c>
      <c r="H229" s="79">
        <f t="shared" si="7"/>
        <v>29928</v>
      </c>
      <c r="I229" s="80"/>
    </row>
    <row r="230" spans="2:9" ht="22.5">
      <c r="B230" s="77"/>
      <c r="C230" s="79" t="s">
        <v>17</v>
      </c>
      <c r="D230" s="79" t="s">
        <v>21</v>
      </c>
      <c r="E230" s="79">
        <v>69</v>
      </c>
      <c r="F230" s="79">
        <v>1175</v>
      </c>
      <c r="G230" s="79">
        <f t="shared" si="6"/>
        <v>81075</v>
      </c>
      <c r="H230" s="79">
        <f t="shared" si="7"/>
        <v>32430</v>
      </c>
      <c r="I230" s="80"/>
    </row>
    <row r="231" spans="2:9" ht="22.5">
      <c r="B231" s="77"/>
      <c r="C231" s="79" t="s">
        <v>26</v>
      </c>
      <c r="D231" s="79" t="s">
        <v>32</v>
      </c>
      <c r="E231" s="79">
        <v>55</v>
      </c>
      <c r="F231" s="79">
        <v>1425</v>
      </c>
      <c r="G231" s="79">
        <f t="shared" si="6"/>
        <v>78375</v>
      </c>
      <c r="H231" s="79">
        <f t="shared" si="7"/>
        <v>31350</v>
      </c>
      <c r="I231" s="80"/>
    </row>
    <row r="232" spans="2:9" ht="22.5">
      <c r="B232" s="77"/>
      <c r="C232" s="79" t="s">
        <v>17</v>
      </c>
      <c r="D232" s="79" t="s">
        <v>19</v>
      </c>
      <c r="E232" s="79">
        <v>89</v>
      </c>
      <c r="F232" s="79">
        <v>1369</v>
      </c>
      <c r="G232" s="79">
        <f t="shared" si="6"/>
        <v>121841</v>
      </c>
      <c r="H232" s="79">
        <f t="shared" si="7"/>
        <v>48736.4</v>
      </c>
      <c r="I232" s="80"/>
    </row>
    <row r="233" spans="2:9" ht="22.5">
      <c r="B233" s="77"/>
      <c r="C233" s="79" t="s">
        <v>36</v>
      </c>
      <c r="D233" s="79" t="s">
        <v>27</v>
      </c>
      <c r="E233" s="79">
        <v>33</v>
      </c>
      <c r="F233" s="79">
        <v>1477</v>
      </c>
      <c r="G233" s="79">
        <f t="shared" si="6"/>
        <v>48741</v>
      </c>
      <c r="H233" s="79">
        <f t="shared" si="7"/>
        <v>14622.3</v>
      </c>
      <c r="I233" s="80"/>
    </row>
    <row r="234" spans="2:9" ht="22.5">
      <c r="B234" s="77"/>
      <c r="C234" s="79" t="s">
        <v>17</v>
      </c>
      <c r="D234" s="79" t="s">
        <v>18</v>
      </c>
      <c r="E234" s="79">
        <v>44</v>
      </c>
      <c r="F234" s="79">
        <v>1102</v>
      </c>
      <c r="G234" s="79">
        <f t="shared" si="6"/>
        <v>48488</v>
      </c>
      <c r="H234" s="79">
        <f t="shared" si="7"/>
        <v>14546.4</v>
      </c>
      <c r="I234" s="80"/>
    </row>
    <row r="235" spans="2:9" ht="22.5">
      <c r="B235" s="77"/>
      <c r="C235" s="79" t="s">
        <v>23</v>
      </c>
      <c r="D235" s="79" t="s">
        <v>32</v>
      </c>
      <c r="E235" s="79">
        <v>86</v>
      </c>
      <c r="F235" s="79">
        <v>1348</v>
      </c>
      <c r="G235" s="79">
        <f t="shared" si="6"/>
        <v>115928</v>
      </c>
      <c r="H235" s="79">
        <f t="shared" si="7"/>
        <v>46371.200000000004</v>
      </c>
      <c r="I235" s="80"/>
    </row>
    <row r="236" spans="2:9" ht="22.5">
      <c r="B236" s="77"/>
      <c r="C236" s="79" t="s">
        <v>31</v>
      </c>
      <c r="D236" s="79" t="s">
        <v>34</v>
      </c>
      <c r="E236" s="79">
        <v>12</v>
      </c>
      <c r="F236" s="79">
        <v>1254</v>
      </c>
      <c r="G236" s="79">
        <f t="shared" si="6"/>
        <v>15048</v>
      </c>
      <c r="H236" s="79">
        <f t="shared" si="7"/>
        <v>3009.6000000000004</v>
      </c>
      <c r="I236" s="80"/>
    </row>
    <row r="237" spans="2:9" ht="22.5">
      <c r="B237" s="77"/>
      <c r="C237" s="79" t="s">
        <v>17</v>
      </c>
      <c r="D237" s="79" t="s">
        <v>18</v>
      </c>
      <c r="E237" s="79">
        <v>36</v>
      </c>
      <c r="F237" s="79">
        <v>1483</v>
      </c>
      <c r="G237" s="79">
        <f t="shared" si="6"/>
        <v>53388</v>
      </c>
      <c r="H237" s="79">
        <f t="shared" si="7"/>
        <v>21355.200000000001</v>
      </c>
      <c r="I237" s="80"/>
    </row>
    <row r="238" spans="2:9" ht="22.5">
      <c r="B238" s="77"/>
      <c r="C238" s="79" t="s">
        <v>17</v>
      </c>
      <c r="D238" s="79" t="s">
        <v>34</v>
      </c>
      <c r="E238" s="79">
        <v>24</v>
      </c>
      <c r="F238" s="79">
        <v>1082</v>
      </c>
      <c r="G238" s="79">
        <f t="shared" si="6"/>
        <v>25968</v>
      </c>
      <c r="H238" s="79">
        <f t="shared" si="7"/>
        <v>5193.6000000000004</v>
      </c>
      <c r="I238" s="80"/>
    </row>
    <row r="239" spans="2:9" ht="22.5">
      <c r="B239" s="77"/>
      <c r="C239" s="79" t="s">
        <v>17</v>
      </c>
      <c r="D239" s="79" t="s">
        <v>19</v>
      </c>
      <c r="E239" s="79">
        <v>50</v>
      </c>
      <c r="F239" s="79">
        <v>1252</v>
      </c>
      <c r="G239" s="79">
        <f t="shared" si="6"/>
        <v>62600</v>
      </c>
      <c r="H239" s="79">
        <f t="shared" si="7"/>
        <v>25040</v>
      </c>
      <c r="I239" s="80"/>
    </row>
    <row r="240" spans="2:9" ht="22.5">
      <c r="B240" s="77"/>
      <c r="C240" s="79" t="s">
        <v>26</v>
      </c>
      <c r="D240" s="79" t="s">
        <v>34</v>
      </c>
      <c r="E240" s="79">
        <v>35</v>
      </c>
      <c r="F240" s="79">
        <v>1229</v>
      </c>
      <c r="G240" s="79">
        <f t="shared" si="6"/>
        <v>43015</v>
      </c>
      <c r="H240" s="79">
        <f t="shared" si="7"/>
        <v>12904.5</v>
      </c>
      <c r="I240" s="80"/>
    </row>
    <row r="241" spans="2:9" ht="22.5">
      <c r="B241" s="77"/>
      <c r="C241" s="79" t="s">
        <v>17</v>
      </c>
      <c r="D241" s="79" t="s">
        <v>18</v>
      </c>
      <c r="E241" s="79">
        <v>74</v>
      </c>
      <c r="F241" s="79">
        <v>1321</v>
      </c>
      <c r="G241" s="79">
        <f t="shared" si="6"/>
        <v>97754</v>
      </c>
      <c r="H241" s="79">
        <f t="shared" si="7"/>
        <v>39101.599999999999</v>
      </c>
      <c r="I241" s="80"/>
    </row>
    <row r="242" spans="2:9" ht="22.5">
      <c r="B242" s="77"/>
      <c r="C242" s="79" t="s">
        <v>26</v>
      </c>
      <c r="D242" s="79" t="s">
        <v>19</v>
      </c>
      <c r="E242" s="79">
        <v>7</v>
      </c>
      <c r="F242" s="79">
        <v>1442</v>
      </c>
      <c r="G242" s="79">
        <f t="shared" si="6"/>
        <v>10094</v>
      </c>
      <c r="H242" s="79">
        <f t="shared" si="7"/>
        <v>2018.8000000000002</v>
      </c>
      <c r="I242" s="80"/>
    </row>
    <row r="243" spans="2:9" ht="22.5">
      <c r="B243" s="77"/>
      <c r="C243" s="79" t="s">
        <v>26</v>
      </c>
      <c r="D243" s="79" t="s">
        <v>34</v>
      </c>
      <c r="E243" s="79">
        <v>87</v>
      </c>
      <c r="F243" s="79">
        <v>1135</v>
      </c>
      <c r="G243" s="79">
        <f t="shared" si="6"/>
        <v>98745</v>
      </c>
      <c r="H243" s="79">
        <f t="shared" si="7"/>
        <v>39498</v>
      </c>
      <c r="I243" s="80"/>
    </row>
    <row r="244" spans="2:9" ht="22.5">
      <c r="B244" s="77"/>
      <c r="C244" s="79" t="s">
        <v>26</v>
      </c>
      <c r="D244" s="79" t="s">
        <v>19</v>
      </c>
      <c r="E244" s="79">
        <v>96</v>
      </c>
      <c r="F244" s="79">
        <v>1196</v>
      </c>
      <c r="G244" s="79">
        <f t="shared" si="6"/>
        <v>114816</v>
      </c>
      <c r="H244" s="79">
        <f t="shared" si="7"/>
        <v>45926.400000000001</v>
      </c>
      <c r="I244" s="80"/>
    </row>
    <row r="245" spans="2:9" ht="22.5">
      <c r="B245" s="77"/>
      <c r="C245" s="79" t="s">
        <v>23</v>
      </c>
      <c r="D245" s="79" t="s">
        <v>24</v>
      </c>
      <c r="E245" s="79">
        <v>14</v>
      </c>
      <c r="F245" s="79">
        <v>1315</v>
      </c>
      <c r="G245" s="79">
        <f t="shared" si="6"/>
        <v>18410</v>
      </c>
      <c r="H245" s="79">
        <f t="shared" si="7"/>
        <v>3682</v>
      </c>
      <c r="I245" s="80"/>
    </row>
    <row r="246" spans="2:9" ht="22.5">
      <c r="B246" s="77"/>
      <c r="C246" s="79" t="s">
        <v>17</v>
      </c>
      <c r="D246" s="79" t="s">
        <v>18</v>
      </c>
      <c r="E246" s="79">
        <v>54</v>
      </c>
      <c r="F246" s="79">
        <v>1076</v>
      </c>
      <c r="G246" s="79">
        <f t="shared" si="6"/>
        <v>58104</v>
      </c>
      <c r="H246" s="79">
        <f t="shared" si="7"/>
        <v>23241.600000000002</v>
      </c>
      <c r="I246" s="80"/>
    </row>
    <row r="247" spans="2:9" ht="22.5">
      <c r="B247" s="77"/>
      <c r="C247" s="79" t="s">
        <v>17</v>
      </c>
      <c r="D247" s="79" t="s">
        <v>24</v>
      </c>
      <c r="E247" s="79">
        <v>77</v>
      </c>
      <c r="F247" s="79">
        <v>1328</v>
      </c>
      <c r="G247" s="79">
        <f t="shared" si="6"/>
        <v>102256</v>
      </c>
      <c r="H247" s="79">
        <f t="shared" si="7"/>
        <v>40902.400000000001</v>
      </c>
      <c r="I247" s="80"/>
    </row>
    <row r="248" spans="2:9" ht="22.5">
      <c r="B248" s="77"/>
      <c r="C248" s="79" t="s">
        <v>26</v>
      </c>
      <c r="D248" s="79" t="s">
        <v>27</v>
      </c>
      <c r="E248" s="79">
        <v>74</v>
      </c>
      <c r="F248" s="79">
        <v>1175</v>
      </c>
      <c r="G248" s="79">
        <f t="shared" si="6"/>
        <v>86950</v>
      </c>
      <c r="H248" s="79">
        <f t="shared" si="7"/>
        <v>34780</v>
      </c>
      <c r="I248" s="80"/>
    </row>
    <row r="249" spans="2:9" ht="22.5">
      <c r="B249" s="77"/>
      <c r="C249" s="79" t="s">
        <v>23</v>
      </c>
      <c r="D249" s="79" t="s">
        <v>18</v>
      </c>
      <c r="E249" s="79">
        <v>93</v>
      </c>
      <c r="F249" s="79">
        <v>1287</v>
      </c>
      <c r="G249" s="79">
        <f t="shared" si="6"/>
        <v>119691</v>
      </c>
      <c r="H249" s="79">
        <f t="shared" si="7"/>
        <v>47876.4</v>
      </c>
      <c r="I249" s="80"/>
    </row>
    <row r="250" spans="2:9" ht="22.5">
      <c r="B250" s="77"/>
      <c r="C250" s="79" t="s">
        <v>17</v>
      </c>
      <c r="D250" s="79" t="s">
        <v>19</v>
      </c>
      <c r="E250" s="79">
        <v>60</v>
      </c>
      <c r="F250" s="79">
        <v>1047</v>
      </c>
      <c r="G250" s="79">
        <f t="shared" si="6"/>
        <v>62820</v>
      </c>
      <c r="H250" s="79">
        <f t="shared" si="7"/>
        <v>25128</v>
      </c>
      <c r="I250" s="80"/>
    </row>
    <row r="251" spans="2:9" ht="22.5">
      <c r="B251" s="77"/>
      <c r="C251" s="79" t="s">
        <v>31</v>
      </c>
      <c r="D251" s="79" t="s">
        <v>27</v>
      </c>
      <c r="E251" s="79">
        <v>34</v>
      </c>
      <c r="F251" s="79">
        <v>1113</v>
      </c>
      <c r="G251" s="79">
        <f t="shared" si="6"/>
        <v>37842</v>
      </c>
      <c r="H251" s="79">
        <f t="shared" si="7"/>
        <v>11352.6</v>
      </c>
      <c r="I251" s="80"/>
    </row>
    <row r="252" spans="2:9" ht="22.5">
      <c r="B252" s="77"/>
      <c r="C252" s="79" t="s">
        <v>17</v>
      </c>
      <c r="D252" s="79" t="s">
        <v>21</v>
      </c>
      <c r="E252" s="79">
        <v>16</v>
      </c>
      <c r="F252" s="79">
        <v>1246</v>
      </c>
      <c r="G252" s="79">
        <f t="shared" si="6"/>
        <v>19936</v>
      </c>
      <c r="H252" s="79">
        <f t="shared" si="7"/>
        <v>3987.2000000000003</v>
      </c>
      <c r="I252" s="80"/>
    </row>
    <row r="253" spans="2:9" ht="22.5">
      <c r="B253" s="77"/>
      <c r="C253" s="79" t="s">
        <v>23</v>
      </c>
      <c r="D253" s="79" t="s">
        <v>32</v>
      </c>
      <c r="E253" s="79">
        <v>52</v>
      </c>
      <c r="F253" s="79">
        <v>1153</v>
      </c>
      <c r="G253" s="79">
        <f t="shared" si="6"/>
        <v>59956</v>
      </c>
      <c r="H253" s="79">
        <f t="shared" si="7"/>
        <v>23982.400000000001</v>
      </c>
      <c r="I253" s="80"/>
    </row>
    <row r="254" spans="2:9" ht="22.5">
      <c r="B254" s="77"/>
      <c r="C254" s="79" t="s">
        <v>37</v>
      </c>
      <c r="D254" s="79" t="s">
        <v>32</v>
      </c>
      <c r="E254" s="79">
        <v>48</v>
      </c>
      <c r="F254" s="79">
        <v>1038</v>
      </c>
      <c r="G254" s="79">
        <f t="shared" si="6"/>
        <v>49824</v>
      </c>
      <c r="H254" s="79">
        <f t="shared" si="7"/>
        <v>14947.199999999999</v>
      </c>
      <c r="I254" s="80"/>
    </row>
    <row r="255" spans="2:9" ht="22.5">
      <c r="B255" s="77"/>
      <c r="C255" s="79" t="s">
        <v>36</v>
      </c>
      <c r="D255" s="79" t="s">
        <v>34</v>
      </c>
      <c r="E255" s="79">
        <v>73</v>
      </c>
      <c r="F255" s="79">
        <v>1449</v>
      </c>
      <c r="G255" s="79">
        <f t="shared" si="6"/>
        <v>105777</v>
      </c>
      <c r="H255" s="79">
        <f t="shared" si="7"/>
        <v>42310.8</v>
      </c>
      <c r="I255" s="80"/>
    </row>
    <row r="256" spans="2:9" ht="22.5">
      <c r="B256" s="77"/>
      <c r="C256" s="79" t="s">
        <v>23</v>
      </c>
      <c r="D256" s="79" t="s">
        <v>24</v>
      </c>
      <c r="E256" s="79">
        <v>10</v>
      </c>
      <c r="F256" s="79">
        <v>1183</v>
      </c>
      <c r="G256" s="79">
        <f t="shared" si="6"/>
        <v>11830</v>
      </c>
      <c r="H256" s="79">
        <f t="shared" si="7"/>
        <v>2366</v>
      </c>
      <c r="I256" s="80"/>
    </row>
    <row r="257" spans="2:9" ht="22.5">
      <c r="B257" s="77"/>
      <c r="C257" s="79" t="s">
        <v>17</v>
      </c>
      <c r="D257" s="79" t="s">
        <v>19</v>
      </c>
      <c r="E257" s="79">
        <v>79</v>
      </c>
      <c r="F257" s="79">
        <v>1455</v>
      </c>
      <c r="G257" s="79">
        <f t="shared" si="6"/>
        <v>114945</v>
      </c>
      <c r="H257" s="79">
        <f t="shared" si="7"/>
        <v>45978</v>
      </c>
      <c r="I257" s="80"/>
    </row>
    <row r="258" spans="2:9" ht="22.5">
      <c r="B258" s="77"/>
      <c r="C258" s="79" t="s">
        <v>23</v>
      </c>
      <c r="D258" s="79" t="s">
        <v>34</v>
      </c>
      <c r="E258" s="79">
        <v>100</v>
      </c>
      <c r="F258" s="79">
        <v>1470</v>
      </c>
      <c r="G258" s="79">
        <f t="shared" si="6"/>
        <v>147000</v>
      </c>
      <c r="H258" s="79">
        <f t="shared" si="7"/>
        <v>58800</v>
      </c>
      <c r="I258" s="80"/>
    </row>
    <row r="259" spans="2:9" ht="22.5">
      <c r="B259" s="77"/>
      <c r="C259" s="79" t="s">
        <v>31</v>
      </c>
      <c r="D259" s="79" t="s">
        <v>34</v>
      </c>
      <c r="E259" s="79">
        <v>74</v>
      </c>
      <c r="F259" s="79">
        <v>1223</v>
      </c>
      <c r="G259" s="79">
        <f t="shared" si="6"/>
        <v>90502</v>
      </c>
      <c r="H259" s="79">
        <f t="shared" si="7"/>
        <v>36200.800000000003</v>
      </c>
      <c r="I259" s="80"/>
    </row>
    <row r="260" spans="2:9" ht="22.5">
      <c r="B260" s="77"/>
      <c r="C260" s="79" t="s">
        <v>23</v>
      </c>
      <c r="D260" s="79" t="s">
        <v>18</v>
      </c>
      <c r="E260" s="79">
        <v>3</v>
      </c>
      <c r="F260" s="79">
        <v>1425</v>
      </c>
      <c r="G260" s="79">
        <f t="shared" si="6"/>
        <v>4275</v>
      </c>
      <c r="H260" s="79">
        <f t="shared" si="7"/>
        <v>855</v>
      </c>
      <c r="I260" s="80"/>
    </row>
    <row r="261" spans="2:9" ht="22.5">
      <c r="B261" s="77"/>
      <c r="C261" s="79" t="s">
        <v>31</v>
      </c>
      <c r="D261" s="79" t="s">
        <v>34</v>
      </c>
      <c r="E261" s="79">
        <v>28</v>
      </c>
      <c r="F261" s="79">
        <v>1131</v>
      </c>
      <c r="G261" s="79">
        <f t="shared" si="6"/>
        <v>31668</v>
      </c>
      <c r="H261" s="79">
        <f t="shared" si="7"/>
        <v>9500.4</v>
      </c>
      <c r="I261" s="80"/>
    </row>
    <row r="262" spans="2:9" ht="22.5">
      <c r="B262" s="77"/>
      <c r="C262" s="79" t="s">
        <v>37</v>
      </c>
      <c r="D262" s="79" t="s">
        <v>32</v>
      </c>
      <c r="E262" s="79">
        <v>84</v>
      </c>
      <c r="F262" s="79">
        <v>1037</v>
      </c>
      <c r="G262" s="79">
        <f t="shared" ref="G262:G325" si="8">E262*F262</f>
        <v>87108</v>
      </c>
      <c r="H262" s="79">
        <f t="shared" ref="H262:H325" si="9">IF(G262&lt;=30000,G262*$M$9,IF(G262&lt;=50000,$M$10*G262,$M$11*G262))</f>
        <v>34843.200000000004</v>
      </c>
      <c r="I262" s="80"/>
    </row>
    <row r="263" spans="2:9" ht="22.5">
      <c r="B263" s="77"/>
      <c r="C263" s="79" t="s">
        <v>31</v>
      </c>
      <c r="D263" s="79" t="s">
        <v>27</v>
      </c>
      <c r="E263" s="79">
        <v>43</v>
      </c>
      <c r="F263" s="79">
        <v>1419</v>
      </c>
      <c r="G263" s="79">
        <f t="shared" si="8"/>
        <v>61017</v>
      </c>
      <c r="H263" s="79">
        <f t="shared" si="9"/>
        <v>24406.800000000003</v>
      </c>
      <c r="I263" s="80"/>
    </row>
    <row r="264" spans="2:9" ht="22.5">
      <c r="B264" s="77"/>
      <c r="C264" s="79" t="s">
        <v>26</v>
      </c>
      <c r="D264" s="79" t="s">
        <v>32</v>
      </c>
      <c r="E264" s="79">
        <v>45</v>
      </c>
      <c r="F264" s="79">
        <v>1471</v>
      </c>
      <c r="G264" s="79">
        <f t="shared" si="8"/>
        <v>66195</v>
      </c>
      <c r="H264" s="79">
        <f t="shared" si="9"/>
        <v>26478</v>
      </c>
      <c r="I264" s="80"/>
    </row>
    <row r="265" spans="2:9" ht="22.5">
      <c r="B265" s="77"/>
      <c r="C265" s="79" t="s">
        <v>36</v>
      </c>
      <c r="D265" s="79" t="s">
        <v>32</v>
      </c>
      <c r="E265" s="79">
        <v>99</v>
      </c>
      <c r="F265" s="79">
        <v>1402</v>
      </c>
      <c r="G265" s="79">
        <f t="shared" si="8"/>
        <v>138798</v>
      </c>
      <c r="H265" s="79">
        <f t="shared" si="9"/>
        <v>55519.200000000004</v>
      </c>
      <c r="I265" s="80"/>
    </row>
    <row r="266" spans="2:9" ht="22.5">
      <c r="B266" s="77"/>
      <c r="C266" s="79" t="s">
        <v>36</v>
      </c>
      <c r="D266" s="79" t="s">
        <v>27</v>
      </c>
      <c r="E266" s="79">
        <v>35</v>
      </c>
      <c r="F266" s="79">
        <v>1405</v>
      </c>
      <c r="G266" s="79">
        <f t="shared" si="8"/>
        <v>49175</v>
      </c>
      <c r="H266" s="79">
        <f t="shared" si="9"/>
        <v>14752.5</v>
      </c>
      <c r="I266" s="80"/>
    </row>
    <row r="267" spans="2:9" ht="22.5">
      <c r="B267" s="77"/>
      <c r="C267" s="79" t="s">
        <v>31</v>
      </c>
      <c r="D267" s="79" t="s">
        <v>34</v>
      </c>
      <c r="E267" s="79">
        <v>27</v>
      </c>
      <c r="F267" s="79">
        <v>1174</v>
      </c>
      <c r="G267" s="79">
        <f t="shared" si="8"/>
        <v>31698</v>
      </c>
      <c r="H267" s="79">
        <f t="shared" si="9"/>
        <v>9509.4</v>
      </c>
      <c r="I267" s="80"/>
    </row>
    <row r="268" spans="2:9" ht="22.5">
      <c r="B268" s="77"/>
      <c r="C268" s="79" t="s">
        <v>31</v>
      </c>
      <c r="D268" s="79" t="s">
        <v>19</v>
      </c>
      <c r="E268" s="79">
        <v>57</v>
      </c>
      <c r="F268" s="79">
        <v>1456</v>
      </c>
      <c r="G268" s="79">
        <f t="shared" si="8"/>
        <v>82992</v>
      </c>
      <c r="H268" s="79">
        <f t="shared" si="9"/>
        <v>33196.800000000003</v>
      </c>
      <c r="I268" s="80"/>
    </row>
    <row r="269" spans="2:9" ht="22.5">
      <c r="B269" s="77"/>
      <c r="C269" s="79" t="s">
        <v>23</v>
      </c>
      <c r="D269" s="79" t="s">
        <v>24</v>
      </c>
      <c r="E269" s="79">
        <v>60</v>
      </c>
      <c r="F269" s="79">
        <v>1399</v>
      </c>
      <c r="G269" s="79">
        <f t="shared" si="8"/>
        <v>83940</v>
      </c>
      <c r="H269" s="79">
        <f t="shared" si="9"/>
        <v>33576</v>
      </c>
      <c r="I269" s="80"/>
    </row>
    <row r="270" spans="2:9" ht="22.5">
      <c r="B270" s="77"/>
      <c r="C270" s="79" t="s">
        <v>17</v>
      </c>
      <c r="D270" s="79" t="s">
        <v>21</v>
      </c>
      <c r="E270" s="79">
        <v>93</v>
      </c>
      <c r="F270" s="79">
        <v>1100</v>
      </c>
      <c r="G270" s="79">
        <f t="shared" si="8"/>
        <v>102300</v>
      </c>
      <c r="H270" s="79">
        <f t="shared" si="9"/>
        <v>40920</v>
      </c>
      <c r="I270" s="80"/>
    </row>
    <row r="271" spans="2:9" ht="22.5">
      <c r="B271" s="77"/>
      <c r="C271" s="79" t="s">
        <v>26</v>
      </c>
      <c r="D271" s="79" t="s">
        <v>32</v>
      </c>
      <c r="E271" s="79">
        <v>51</v>
      </c>
      <c r="F271" s="79">
        <v>1302</v>
      </c>
      <c r="G271" s="79">
        <f t="shared" si="8"/>
        <v>66402</v>
      </c>
      <c r="H271" s="79">
        <f t="shared" si="9"/>
        <v>26560.800000000003</v>
      </c>
      <c r="I271" s="80"/>
    </row>
    <row r="272" spans="2:9" ht="22.5">
      <c r="B272" s="77"/>
      <c r="C272" s="79" t="s">
        <v>36</v>
      </c>
      <c r="D272" s="79" t="s">
        <v>18</v>
      </c>
      <c r="E272" s="79">
        <v>27</v>
      </c>
      <c r="F272" s="79">
        <v>1419</v>
      </c>
      <c r="G272" s="79">
        <f t="shared" si="8"/>
        <v>38313</v>
      </c>
      <c r="H272" s="79">
        <f t="shared" si="9"/>
        <v>11493.9</v>
      </c>
      <c r="I272" s="80"/>
    </row>
    <row r="273" spans="2:9" ht="22.5">
      <c r="B273" s="77"/>
      <c r="C273" s="79" t="s">
        <v>26</v>
      </c>
      <c r="D273" s="79" t="s">
        <v>32</v>
      </c>
      <c r="E273" s="79">
        <v>18</v>
      </c>
      <c r="F273" s="79">
        <v>1432</v>
      </c>
      <c r="G273" s="79">
        <f t="shared" si="8"/>
        <v>25776</v>
      </c>
      <c r="H273" s="79">
        <f t="shared" si="9"/>
        <v>5155.2000000000007</v>
      </c>
      <c r="I273" s="80"/>
    </row>
    <row r="274" spans="2:9" ht="22.5">
      <c r="B274" s="77"/>
      <c r="C274" s="79" t="s">
        <v>37</v>
      </c>
      <c r="D274" s="79" t="s">
        <v>27</v>
      </c>
      <c r="E274" s="79">
        <v>64</v>
      </c>
      <c r="F274" s="79">
        <v>1165</v>
      </c>
      <c r="G274" s="79">
        <f t="shared" si="8"/>
        <v>74560</v>
      </c>
      <c r="H274" s="79">
        <f t="shared" si="9"/>
        <v>29824</v>
      </c>
      <c r="I274" s="80"/>
    </row>
    <row r="275" spans="2:9" ht="22.5">
      <c r="B275" s="77"/>
      <c r="C275" s="79" t="s">
        <v>37</v>
      </c>
      <c r="D275" s="79" t="s">
        <v>18</v>
      </c>
      <c r="E275" s="79">
        <v>83</v>
      </c>
      <c r="F275" s="79">
        <v>1153</v>
      </c>
      <c r="G275" s="79">
        <f t="shared" si="8"/>
        <v>95699</v>
      </c>
      <c r="H275" s="79">
        <f t="shared" si="9"/>
        <v>38279.599999999999</v>
      </c>
      <c r="I275" s="80"/>
    </row>
    <row r="276" spans="2:9" ht="22.5">
      <c r="B276" s="77"/>
      <c r="C276" s="79" t="s">
        <v>23</v>
      </c>
      <c r="D276" s="79" t="s">
        <v>21</v>
      </c>
      <c r="E276" s="79">
        <v>4</v>
      </c>
      <c r="F276" s="79">
        <v>1284</v>
      </c>
      <c r="G276" s="79">
        <f t="shared" si="8"/>
        <v>5136</v>
      </c>
      <c r="H276" s="79">
        <f t="shared" si="9"/>
        <v>1027.2</v>
      </c>
      <c r="I276" s="80"/>
    </row>
    <row r="277" spans="2:9" ht="22.5">
      <c r="B277" s="77"/>
      <c r="C277" s="79" t="s">
        <v>26</v>
      </c>
      <c r="D277" s="79" t="s">
        <v>32</v>
      </c>
      <c r="E277" s="79">
        <v>24</v>
      </c>
      <c r="F277" s="79">
        <v>1042</v>
      </c>
      <c r="G277" s="79">
        <f t="shared" si="8"/>
        <v>25008</v>
      </c>
      <c r="H277" s="79">
        <f t="shared" si="9"/>
        <v>5001.6000000000004</v>
      </c>
      <c r="I277" s="80"/>
    </row>
    <row r="278" spans="2:9" ht="22.5">
      <c r="B278" s="77"/>
      <c r="C278" s="79" t="s">
        <v>31</v>
      </c>
      <c r="D278" s="79" t="s">
        <v>32</v>
      </c>
      <c r="E278" s="79">
        <v>17</v>
      </c>
      <c r="F278" s="79">
        <v>1054</v>
      </c>
      <c r="G278" s="79">
        <f t="shared" si="8"/>
        <v>17918</v>
      </c>
      <c r="H278" s="79">
        <f t="shared" si="9"/>
        <v>3583.6000000000004</v>
      </c>
      <c r="I278" s="80"/>
    </row>
    <row r="279" spans="2:9" ht="22.5">
      <c r="B279" s="77"/>
      <c r="C279" s="79" t="s">
        <v>26</v>
      </c>
      <c r="D279" s="79" t="s">
        <v>34</v>
      </c>
      <c r="E279" s="79">
        <v>49</v>
      </c>
      <c r="F279" s="79">
        <v>1126</v>
      </c>
      <c r="G279" s="79">
        <f t="shared" si="8"/>
        <v>55174</v>
      </c>
      <c r="H279" s="79">
        <f t="shared" si="9"/>
        <v>22069.600000000002</v>
      </c>
      <c r="I279" s="80"/>
    </row>
    <row r="280" spans="2:9" ht="22.5">
      <c r="B280" s="77"/>
      <c r="C280" s="79" t="s">
        <v>31</v>
      </c>
      <c r="D280" s="79" t="s">
        <v>19</v>
      </c>
      <c r="E280" s="79">
        <v>32</v>
      </c>
      <c r="F280" s="79">
        <v>1362</v>
      </c>
      <c r="G280" s="79">
        <f t="shared" si="8"/>
        <v>43584</v>
      </c>
      <c r="H280" s="79">
        <f t="shared" si="9"/>
        <v>13075.199999999999</v>
      </c>
      <c r="I280" s="80"/>
    </row>
    <row r="281" spans="2:9" ht="22.5">
      <c r="B281" s="77"/>
      <c r="C281" s="79" t="s">
        <v>23</v>
      </c>
      <c r="D281" s="79" t="s">
        <v>18</v>
      </c>
      <c r="E281" s="79">
        <v>52</v>
      </c>
      <c r="F281" s="79">
        <v>1430</v>
      </c>
      <c r="G281" s="79">
        <f t="shared" si="8"/>
        <v>74360</v>
      </c>
      <c r="H281" s="79">
        <f t="shared" si="9"/>
        <v>29744</v>
      </c>
      <c r="I281" s="80"/>
    </row>
    <row r="282" spans="2:9" ht="22.5">
      <c r="B282" s="77"/>
      <c r="C282" s="79" t="s">
        <v>26</v>
      </c>
      <c r="D282" s="79" t="s">
        <v>24</v>
      </c>
      <c r="E282" s="79">
        <v>39</v>
      </c>
      <c r="F282" s="79">
        <v>1333</v>
      </c>
      <c r="G282" s="79">
        <f t="shared" si="8"/>
        <v>51987</v>
      </c>
      <c r="H282" s="79">
        <f t="shared" si="9"/>
        <v>20794.800000000003</v>
      </c>
      <c r="I282" s="80"/>
    </row>
    <row r="283" spans="2:9" ht="22.5">
      <c r="B283" s="77"/>
      <c r="C283" s="79" t="s">
        <v>36</v>
      </c>
      <c r="D283" s="79" t="s">
        <v>24</v>
      </c>
      <c r="E283" s="79">
        <v>17</v>
      </c>
      <c r="F283" s="79">
        <v>1415</v>
      </c>
      <c r="G283" s="79">
        <f t="shared" si="8"/>
        <v>24055</v>
      </c>
      <c r="H283" s="79">
        <f t="shared" si="9"/>
        <v>4811</v>
      </c>
      <c r="I283" s="80"/>
    </row>
    <row r="284" spans="2:9" ht="22.5">
      <c r="B284" s="77"/>
      <c r="C284" s="79" t="s">
        <v>26</v>
      </c>
      <c r="D284" s="79" t="s">
        <v>21</v>
      </c>
      <c r="E284" s="79">
        <v>83</v>
      </c>
      <c r="F284" s="79">
        <v>1150</v>
      </c>
      <c r="G284" s="79">
        <f t="shared" si="8"/>
        <v>95450</v>
      </c>
      <c r="H284" s="79">
        <f t="shared" si="9"/>
        <v>38180</v>
      </c>
      <c r="I284" s="80"/>
    </row>
    <row r="285" spans="2:9" ht="22.5">
      <c r="B285" s="77"/>
      <c r="C285" s="79" t="s">
        <v>36</v>
      </c>
      <c r="D285" s="79" t="s">
        <v>32</v>
      </c>
      <c r="E285" s="79">
        <v>22</v>
      </c>
      <c r="F285" s="79">
        <v>1332</v>
      </c>
      <c r="G285" s="79">
        <f t="shared" si="8"/>
        <v>29304</v>
      </c>
      <c r="H285" s="79">
        <f t="shared" si="9"/>
        <v>5860.8</v>
      </c>
      <c r="I285" s="80"/>
    </row>
    <row r="286" spans="2:9" ht="22.5">
      <c r="B286" s="77"/>
      <c r="C286" s="79" t="s">
        <v>26</v>
      </c>
      <c r="D286" s="79" t="s">
        <v>34</v>
      </c>
      <c r="E286" s="79">
        <v>96</v>
      </c>
      <c r="F286" s="79">
        <v>1344</v>
      </c>
      <c r="G286" s="79">
        <f t="shared" si="8"/>
        <v>129024</v>
      </c>
      <c r="H286" s="79">
        <f t="shared" si="9"/>
        <v>51609.600000000006</v>
      </c>
      <c r="I286" s="80"/>
    </row>
    <row r="287" spans="2:9" ht="22.5">
      <c r="B287" s="77"/>
      <c r="C287" s="79" t="s">
        <v>26</v>
      </c>
      <c r="D287" s="79" t="s">
        <v>24</v>
      </c>
      <c r="E287" s="79">
        <v>89</v>
      </c>
      <c r="F287" s="79">
        <v>1171</v>
      </c>
      <c r="G287" s="79">
        <f t="shared" si="8"/>
        <v>104219</v>
      </c>
      <c r="H287" s="79">
        <f t="shared" si="9"/>
        <v>41687.600000000006</v>
      </c>
      <c r="I287" s="80"/>
    </row>
    <row r="288" spans="2:9" ht="22.5">
      <c r="B288" s="77"/>
      <c r="C288" s="79" t="s">
        <v>17</v>
      </c>
      <c r="D288" s="79" t="s">
        <v>32</v>
      </c>
      <c r="E288" s="79">
        <v>78</v>
      </c>
      <c r="F288" s="79">
        <v>1003</v>
      </c>
      <c r="G288" s="79">
        <f t="shared" si="8"/>
        <v>78234</v>
      </c>
      <c r="H288" s="79">
        <f t="shared" si="9"/>
        <v>31293.600000000002</v>
      </c>
      <c r="I288" s="80"/>
    </row>
    <row r="289" spans="2:9" ht="22.5">
      <c r="B289" s="77"/>
      <c r="C289" s="79" t="s">
        <v>17</v>
      </c>
      <c r="D289" s="79" t="s">
        <v>27</v>
      </c>
      <c r="E289" s="79">
        <v>29</v>
      </c>
      <c r="F289" s="79">
        <v>1239</v>
      </c>
      <c r="G289" s="79">
        <f t="shared" si="8"/>
        <v>35931</v>
      </c>
      <c r="H289" s="79">
        <f t="shared" si="9"/>
        <v>10779.3</v>
      </c>
      <c r="I289" s="80"/>
    </row>
    <row r="290" spans="2:9" ht="22.5">
      <c r="B290" s="77"/>
      <c r="C290" s="79" t="s">
        <v>36</v>
      </c>
      <c r="D290" s="79" t="s">
        <v>24</v>
      </c>
      <c r="E290" s="79">
        <v>29</v>
      </c>
      <c r="F290" s="79">
        <v>1368</v>
      </c>
      <c r="G290" s="79">
        <f t="shared" si="8"/>
        <v>39672</v>
      </c>
      <c r="H290" s="79">
        <f t="shared" si="9"/>
        <v>11901.6</v>
      </c>
      <c r="I290" s="80"/>
    </row>
    <row r="291" spans="2:9" ht="22.5">
      <c r="B291" s="77"/>
      <c r="C291" s="79" t="s">
        <v>37</v>
      </c>
      <c r="D291" s="79" t="s">
        <v>32</v>
      </c>
      <c r="E291" s="79">
        <v>5</v>
      </c>
      <c r="F291" s="79">
        <v>1100</v>
      </c>
      <c r="G291" s="79">
        <f t="shared" si="8"/>
        <v>5500</v>
      </c>
      <c r="H291" s="79">
        <f t="shared" si="9"/>
        <v>1100</v>
      </c>
      <c r="I291" s="80"/>
    </row>
    <row r="292" spans="2:9" ht="22.5">
      <c r="B292" s="77"/>
      <c r="C292" s="79" t="s">
        <v>31</v>
      </c>
      <c r="D292" s="79" t="s">
        <v>34</v>
      </c>
      <c r="E292" s="79">
        <v>29</v>
      </c>
      <c r="F292" s="79">
        <v>1026</v>
      </c>
      <c r="G292" s="79">
        <f t="shared" si="8"/>
        <v>29754</v>
      </c>
      <c r="H292" s="79">
        <f t="shared" si="9"/>
        <v>5950.8</v>
      </c>
      <c r="I292" s="80"/>
    </row>
    <row r="293" spans="2:9" ht="22.5">
      <c r="B293" s="77"/>
      <c r="C293" s="79" t="s">
        <v>26</v>
      </c>
      <c r="D293" s="79" t="s">
        <v>21</v>
      </c>
      <c r="E293" s="79">
        <v>56</v>
      </c>
      <c r="F293" s="79">
        <v>1236</v>
      </c>
      <c r="G293" s="79">
        <f t="shared" si="8"/>
        <v>69216</v>
      </c>
      <c r="H293" s="79">
        <f t="shared" si="9"/>
        <v>27686.400000000001</v>
      </c>
      <c r="I293" s="80"/>
    </row>
    <row r="294" spans="2:9" ht="22.5">
      <c r="B294" s="77"/>
      <c r="C294" s="79" t="s">
        <v>37</v>
      </c>
      <c r="D294" s="79" t="s">
        <v>19</v>
      </c>
      <c r="E294" s="79">
        <v>55</v>
      </c>
      <c r="F294" s="79">
        <v>1366</v>
      </c>
      <c r="G294" s="79">
        <f t="shared" si="8"/>
        <v>75130</v>
      </c>
      <c r="H294" s="79">
        <f t="shared" si="9"/>
        <v>30052</v>
      </c>
      <c r="I294" s="80"/>
    </row>
    <row r="295" spans="2:9" ht="22.5">
      <c r="B295" s="77"/>
      <c r="C295" s="79" t="s">
        <v>17</v>
      </c>
      <c r="D295" s="79" t="s">
        <v>24</v>
      </c>
      <c r="E295" s="79">
        <v>91</v>
      </c>
      <c r="F295" s="79">
        <v>1132</v>
      </c>
      <c r="G295" s="79">
        <f t="shared" si="8"/>
        <v>103012</v>
      </c>
      <c r="H295" s="79">
        <f t="shared" si="9"/>
        <v>41204.800000000003</v>
      </c>
      <c r="I295" s="80"/>
    </row>
    <row r="296" spans="2:9" ht="22.5">
      <c r="B296" s="77"/>
      <c r="C296" s="79" t="s">
        <v>26</v>
      </c>
      <c r="D296" s="79" t="s">
        <v>18</v>
      </c>
      <c r="E296" s="79">
        <v>45</v>
      </c>
      <c r="F296" s="79">
        <v>1052</v>
      </c>
      <c r="G296" s="79">
        <f t="shared" si="8"/>
        <v>47340</v>
      </c>
      <c r="H296" s="79">
        <f t="shared" si="9"/>
        <v>14202</v>
      </c>
      <c r="I296" s="80"/>
    </row>
    <row r="297" spans="2:9" ht="22.5">
      <c r="B297" s="77"/>
      <c r="C297" s="79" t="s">
        <v>31</v>
      </c>
      <c r="D297" s="79" t="s">
        <v>34</v>
      </c>
      <c r="E297" s="79">
        <v>45</v>
      </c>
      <c r="F297" s="79">
        <v>1411</v>
      </c>
      <c r="G297" s="79">
        <f t="shared" si="8"/>
        <v>63495</v>
      </c>
      <c r="H297" s="79">
        <f t="shared" si="9"/>
        <v>25398</v>
      </c>
      <c r="I297" s="80"/>
    </row>
    <row r="298" spans="2:9" ht="22.5">
      <c r="B298" s="77"/>
      <c r="C298" s="79" t="s">
        <v>17</v>
      </c>
      <c r="D298" s="79" t="s">
        <v>24</v>
      </c>
      <c r="E298" s="79">
        <v>84</v>
      </c>
      <c r="F298" s="79">
        <v>1223</v>
      </c>
      <c r="G298" s="79">
        <f t="shared" si="8"/>
        <v>102732</v>
      </c>
      <c r="H298" s="79">
        <f t="shared" si="9"/>
        <v>41092.800000000003</v>
      </c>
      <c r="I298" s="80"/>
    </row>
    <row r="299" spans="2:9" ht="22.5">
      <c r="B299" s="77"/>
      <c r="C299" s="79" t="s">
        <v>23</v>
      </c>
      <c r="D299" s="79" t="s">
        <v>27</v>
      </c>
      <c r="E299" s="79">
        <v>30</v>
      </c>
      <c r="F299" s="79">
        <v>1163</v>
      </c>
      <c r="G299" s="79">
        <f t="shared" si="8"/>
        <v>34890</v>
      </c>
      <c r="H299" s="79">
        <f t="shared" si="9"/>
        <v>10467</v>
      </c>
      <c r="I299" s="80"/>
    </row>
    <row r="300" spans="2:9" ht="22.5">
      <c r="B300" s="77"/>
      <c r="C300" s="79" t="s">
        <v>36</v>
      </c>
      <c r="D300" s="79" t="s">
        <v>21</v>
      </c>
      <c r="E300" s="79">
        <v>62</v>
      </c>
      <c r="F300" s="79">
        <v>1241</v>
      </c>
      <c r="G300" s="79">
        <f t="shared" si="8"/>
        <v>76942</v>
      </c>
      <c r="H300" s="79">
        <f t="shared" si="9"/>
        <v>30776.800000000003</v>
      </c>
      <c r="I300" s="80"/>
    </row>
    <row r="301" spans="2:9" ht="22.5">
      <c r="B301" s="77"/>
      <c r="C301" s="79" t="s">
        <v>31</v>
      </c>
      <c r="D301" s="79" t="s">
        <v>24</v>
      </c>
      <c r="E301" s="79">
        <v>59</v>
      </c>
      <c r="F301" s="79">
        <v>1019</v>
      </c>
      <c r="G301" s="79">
        <f t="shared" si="8"/>
        <v>60121</v>
      </c>
      <c r="H301" s="79">
        <f t="shared" si="9"/>
        <v>24048.400000000001</v>
      </c>
      <c r="I301" s="80"/>
    </row>
    <row r="302" spans="2:9" ht="22.5">
      <c r="B302" s="77"/>
      <c r="C302" s="79" t="s">
        <v>31</v>
      </c>
      <c r="D302" s="79" t="s">
        <v>34</v>
      </c>
      <c r="E302" s="79">
        <v>41</v>
      </c>
      <c r="F302" s="79">
        <v>1136</v>
      </c>
      <c r="G302" s="79">
        <f t="shared" si="8"/>
        <v>46576</v>
      </c>
      <c r="H302" s="79">
        <f t="shared" si="9"/>
        <v>13972.8</v>
      </c>
      <c r="I302" s="80"/>
    </row>
    <row r="303" spans="2:9" ht="22.5">
      <c r="B303" s="77"/>
      <c r="C303" s="79" t="s">
        <v>36</v>
      </c>
      <c r="D303" s="79" t="s">
        <v>18</v>
      </c>
      <c r="E303" s="79">
        <v>28</v>
      </c>
      <c r="F303" s="79">
        <v>1208</v>
      </c>
      <c r="G303" s="79">
        <f t="shared" si="8"/>
        <v>33824</v>
      </c>
      <c r="H303" s="79">
        <f t="shared" si="9"/>
        <v>10147.199999999999</v>
      </c>
      <c r="I303" s="80"/>
    </row>
    <row r="304" spans="2:9" ht="22.5">
      <c r="B304" s="77"/>
      <c r="C304" s="79" t="s">
        <v>37</v>
      </c>
      <c r="D304" s="79" t="s">
        <v>21</v>
      </c>
      <c r="E304" s="79">
        <v>80</v>
      </c>
      <c r="F304" s="79">
        <v>1015</v>
      </c>
      <c r="G304" s="79">
        <f t="shared" si="8"/>
        <v>81200</v>
      </c>
      <c r="H304" s="79">
        <f t="shared" si="9"/>
        <v>32480</v>
      </c>
      <c r="I304" s="80"/>
    </row>
    <row r="305" spans="2:9" ht="22.5">
      <c r="B305" s="77"/>
      <c r="C305" s="79" t="s">
        <v>17</v>
      </c>
      <c r="D305" s="79" t="s">
        <v>19</v>
      </c>
      <c r="E305" s="79">
        <v>44</v>
      </c>
      <c r="F305" s="79">
        <v>1389</v>
      </c>
      <c r="G305" s="79">
        <f t="shared" si="8"/>
        <v>61116</v>
      </c>
      <c r="H305" s="79">
        <f t="shared" si="9"/>
        <v>24446.400000000001</v>
      </c>
      <c r="I305" s="80"/>
    </row>
    <row r="306" spans="2:9" ht="22.5">
      <c r="B306" s="77"/>
      <c r="C306" s="79" t="s">
        <v>37</v>
      </c>
      <c r="D306" s="79" t="s">
        <v>24</v>
      </c>
      <c r="E306" s="79">
        <v>24</v>
      </c>
      <c r="F306" s="79">
        <v>1419</v>
      </c>
      <c r="G306" s="79">
        <f t="shared" si="8"/>
        <v>34056</v>
      </c>
      <c r="H306" s="79">
        <f t="shared" si="9"/>
        <v>10216.799999999999</v>
      </c>
      <c r="I306" s="80"/>
    </row>
    <row r="307" spans="2:9" ht="22.5">
      <c r="B307" s="77"/>
      <c r="C307" s="79" t="s">
        <v>37</v>
      </c>
      <c r="D307" s="79" t="s">
        <v>21</v>
      </c>
      <c r="E307" s="79">
        <v>42</v>
      </c>
      <c r="F307" s="79">
        <v>1074</v>
      </c>
      <c r="G307" s="79">
        <f t="shared" si="8"/>
        <v>45108</v>
      </c>
      <c r="H307" s="79">
        <f t="shared" si="9"/>
        <v>13532.4</v>
      </c>
      <c r="I307" s="80"/>
    </row>
    <row r="308" spans="2:9" ht="22.5">
      <c r="B308" s="77"/>
      <c r="C308" s="79" t="s">
        <v>36</v>
      </c>
      <c r="D308" s="79" t="s">
        <v>19</v>
      </c>
      <c r="E308" s="79">
        <v>83</v>
      </c>
      <c r="F308" s="79">
        <v>1208</v>
      </c>
      <c r="G308" s="79">
        <f t="shared" si="8"/>
        <v>100264</v>
      </c>
      <c r="H308" s="79">
        <f t="shared" si="9"/>
        <v>40105.600000000006</v>
      </c>
      <c r="I308" s="80"/>
    </row>
    <row r="309" spans="2:9" ht="22.5">
      <c r="B309" s="77"/>
      <c r="C309" s="79" t="s">
        <v>26</v>
      </c>
      <c r="D309" s="79" t="s">
        <v>27</v>
      </c>
      <c r="E309" s="79">
        <v>45</v>
      </c>
      <c r="F309" s="79">
        <v>1353</v>
      </c>
      <c r="G309" s="79">
        <f t="shared" si="8"/>
        <v>60885</v>
      </c>
      <c r="H309" s="79">
        <f t="shared" si="9"/>
        <v>24354</v>
      </c>
      <c r="I309" s="80"/>
    </row>
    <row r="310" spans="2:9" ht="22.5">
      <c r="B310" s="77"/>
      <c r="C310" s="79" t="s">
        <v>23</v>
      </c>
      <c r="D310" s="79" t="s">
        <v>24</v>
      </c>
      <c r="E310" s="79">
        <v>61</v>
      </c>
      <c r="F310" s="79">
        <v>1295</v>
      </c>
      <c r="G310" s="79">
        <f t="shared" si="8"/>
        <v>78995</v>
      </c>
      <c r="H310" s="79">
        <f t="shared" si="9"/>
        <v>31598</v>
      </c>
      <c r="I310" s="80"/>
    </row>
    <row r="311" spans="2:9" ht="22.5">
      <c r="B311" s="77"/>
      <c r="C311" s="79" t="s">
        <v>26</v>
      </c>
      <c r="D311" s="79" t="s">
        <v>27</v>
      </c>
      <c r="E311" s="79">
        <v>39</v>
      </c>
      <c r="F311" s="79">
        <v>1277</v>
      </c>
      <c r="G311" s="79">
        <f t="shared" si="8"/>
        <v>49803</v>
      </c>
      <c r="H311" s="79">
        <f t="shared" si="9"/>
        <v>14940.9</v>
      </c>
      <c r="I311" s="80"/>
    </row>
    <row r="312" spans="2:9" ht="22.5">
      <c r="B312" s="77"/>
      <c r="C312" s="79" t="s">
        <v>26</v>
      </c>
      <c r="D312" s="79" t="s">
        <v>18</v>
      </c>
      <c r="E312" s="79">
        <v>84</v>
      </c>
      <c r="F312" s="79">
        <v>1302</v>
      </c>
      <c r="G312" s="79">
        <f t="shared" si="8"/>
        <v>109368</v>
      </c>
      <c r="H312" s="79">
        <f t="shared" si="9"/>
        <v>43747.200000000004</v>
      </c>
      <c r="I312" s="80"/>
    </row>
    <row r="313" spans="2:9" ht="22.5">
      <c r="B313" s="77"/>
      <c r="C313" s="79" t="s">
        <v>36</v>
      </c>
      <c r="D313" s="79" t="s">
        <v>27</v>
      </c>
      <c r="E313" s="79">
        <v>71</v>
      </c>
      <c r="F313" s="79">
        <v>1169</v>
      </c>
      <c r="G313" s="79">
        <f t="shared" si="8"/>
        <v>82999</v>
      </c>
      <c r="H313" s="79">
        <f t="shared" si="9"/>
        <v>33199.599999999999</v>
      </c>
      <c r="I313" s="80"/>
    </row>
    <row r="314" spans="2:9" ht="22.5">
      <c r="B314" s="77"/>
      <c r="C314" s="79" t="s">
        <v>36</v>
      </c>
      <c r="D314" s="79" t="s">
        <v>21</v>
      </c>
      <c r="E314" s="79">
        <v>76</v>
      </c>
      <c r="F314" s="79">
        <v>1296</v>
      </c>
      <c r="G314" s="79">
        <f t="shared" si="8"/>
        <v>98496</v>
      </c>
      <c r="H314" s="79">
        <f t="shared" si="9"/>
        <v>39398.400000000001</v>
      </c>
      <c r="I314" s="80"/>
    </row>
    <row r="315" spans="2:9" ht="22.5">
      <c r="B315" s="77"/>
      <c r="C315" s="79" t="s">
        <v>23</v>
      </c>
      <c r="D315" s="79" t="s">
        <v>24</v>
      </c>
      <c r="E315" s="79">
        <v>76</v>
      </c>
      <c r="F315" s="79">
        <v>1033</v>
      </c>
      <c r="G315" s="79">
        <f t="shared" si="8"/>
        <v>78508</v>
      </c>
      <c r="H315" s="79">
        <f t="shared" si="9"/>
        <v>31403.200000000001</v>
      </c>
      <c r="I315" s="80"/>
    </row>
    <row r="316" spans="2:9" ht="22.5">
      <c r="B316" s="77"/>
      <c r="C316" s="79" t="s">
        <v>31</v>
      </c>
      <c r="D316" s="79" t="s">
        <v>34</v>
      </c>
      <c r="E316" s="79">
        <v>23</v>
      </c>
      <c r="F316" s="79">
        <v>1100</v>
      </c>
      <c r="G316" s="79">
        <f t="shared" si="8"/>
        <v>25300</v>
      </c>
      <c r="H316" s="79">
        <f t="shared" si="9"/>
        <v>5060</v>
      </c>
      <c r="I316" s="80"/>
    </row>
    <row r="317" spans="2:9" ht="22.5">
      <c r="B317" s="77"/>
      <c r="C317" s="79" t="s">
        <v>36</v>
      </c>
      <c r="D317" s="79" t="s">
        <v>21</v>
      </c>
      <c r="E317" s="79">
        <v>75</v>
      </c>
      <c r="F317" s="79">
        <v>1000</v>
      </c>
      <c r="G317" s="79">
        <f t="shared" si="8"/>
        <v>75000</v>
      </c>
      <c r="H317" s="79">
        <f t="shared" si="9"/>
        <v>30000</v>
      </c>
      <c r="I317" s="80"/>
    </row>
    <row r="318" spans="2:9" ht="22.5">
      <c r="B318" s="77"/>
      <c r="C318" s="79" t="s">
        <v>17</v>
      </c>
      <c r="D318" s="79" t="s">
        <v>32</v>
      </c>
      <c r="E318" s="79">
        <v>41</v>
      </c>
      <c r="F318" s="79">
        <v>1202</v>
      </c>
      <c r="G318" s="79">
        <f t="shared" si="8"/>
        <v>49282</v>
      </c>
      <c r="H318" s="79">
        <f t="shared" si="9"/>
        <v>14784.599999999999</v>
      </c>
      <c r="I318" s="80"/>
    </row>
    <row r="319" spans="2:9" ht="22.5">
      <c r="B319" s="77"/>
      <c r="C319" s="79" t="s">
        <v>37</v>
      </c>
      <c r="D319" s="79" t="s">
        <v>21</v>
      </c>
      <c r="E319" s="79">
        <v>99</v>
      </c>
      <c r="F319" s="79">
        <v>1005</v>
      </c>
      <c r="G319" s="79">
        <f t="shared" si="8"/>
        <v>99495</v>
      </c>
      <c r="H319" s="79">
        <f t="shared" si="9"/>
        <v>39798</v>
      </c>
      <c r="I319" s="80"/>
    </row>
    <row r="320" spans="2:9" ht="22.5">
      <c r="B320" s="77"/>
      <c r="C320" s="79" t="s">
        <v>23</v>
      </c>
      <c r="D320" s="79" t="s">
        <v>24</v>
      </c>
      <c r="E320" s="79">
        <v>62</v>
      </c>
      <c r="F320" s="79">
        <v>1454</v>
      </c>
      <c r="G320" s="79">
        <f t="shared" si="8"/>
        <v>90148</v>
      </c>
      <c r="H320" s="79">
        <f t="shared" si="9"/>
        <v>36059.200000000004</v>
      </c>
      <c r="I320" s="80"/>
    </row>
    <row r="321" spans="2:9" ht="22.5">
      <c r="B321" s="77"/>
      <c r="C321" s="79" t="s">
        <v>17</v>
      </c>
      <c r="D321" s="79" t="s">
        <v>18</v>
      </c>
      <c r="E321" s="79">
        <v>63</v>
      </c>
      <c r="F321" s="79">
        <v>1016</v>
      </c>
      <c r="G321" s="79">
        <f t="shared" si="8"/>
        <v>64008</v>
      </c>
      <c r="H321" s="79">
        <f t="shared" si="9"/>
        <v>25603.200000000001</v>
      </c>
      <c r="I321" s="80"/>
    </row>
    <row r="322" spans="2:9" ht="22.5">
      <c r="B322" s="77"/>
      <c r="C322" s="79" t="s">
        <v>36</v>
      </c>
      <c r="D322" s="79" t="s">
        <v>19</v>
      </c>
      <c r="E322" s="79">
        <v>4</v>
      </c>
      <c r="F322" s="79">
        <v>1049</v>
      </c>
      <c r="G322" s="79">
        <f t="shared" si="8"/>
        <v>4196</v>
      </c>
      <c r="H322" s="79">
        <f t="shared" si="9"/>
        <v>839.2</v>
      </c>
      <c r="I322" s="80"/>
    </row>
    <row r="323" spans="2:9" ht="22.5">
      <c r="B323" s="77"/>
      <c r="C323" s="79" t="s">
        <v>17</v>
      </c>
      <c r="D323" s="79" t="s">
        <v>27</v>
      </c>
      <c r="E323" s="79">
        <v>4</v>
      </c>
      <c r="F323" s="79">
        <v>1202</v>
      </c>
      <c r="G323" s="79">
        <f t="shared" si="8"/>
        <v>4808</v>
      </c>
      <c r="H323" s="79">
        <f t="shared" si="9"/>
        <v>961.6</v>
      </c>
      <c r="I323" s="80"/>
    </row>
    <row r="324" spans="2:9" ht="22.5">
      <c r="B324" s="77"/>
      <c r="C324" s="79" t="s">
        <v>31</v>
      </c>
      <c r="D324" s="79" t="s">
        <v>27</v>
      </c>
      <c r="E324" s="79">
        <v>18</v>
      </c>
      <c r="F324" s="79">
        <v>1462</v>
      </c>
      <c r="G324" s="79">
        <f t="shared" si="8"/>
        <v>26316</v>
      </c>
      <c r="H324" s="79">
        <f t="shared" si="9"/>
        <v>5263.2000000000007</v>
      </c>
      <c r="I324" s="80"/>
    </row>
    <row r="325" spans="2:9" ht="22.5">
      <c r="B325" s="77"/>
      <c r="C325" s="79" t="s">
        <v>31</v>
      </c>
      <c r="D325" s="79" t="s">
        <v>32</v>
      </c>
      <c r="E325" s="79">
        <v>49</v>
      </c>
      <c r="F325" s="79">
        <v>1109</v>
      </c>
      <c r="G325" s="79">
        <f t="shared" si="8"/>
        <v>54341</v>
      </c>
      <c r="H325" s="79">
        <f t="shared" si="9"/>
        <v>21736.400000000001</v>
      </c>
      <c r="I325" s="80"/>
    </row>
    <row r="326" spans="2:9" ht="22.5">
      <c r="B326" s="77"/>
      <c r="C326" s="79" t="s">
        <v>31</v>
      </c>
      <c r="D326" s="79" t="s">
        <v>27</v>
      </c>
      <c r="E326" s="79">
        <v>46</v>
      </c>
      <c r="F326" s="79">
        <v>1443</v>
      </c>
      <c r="G326" s="79">
        <f t="shared" ref="G326:G389" si="10">E326*F326</f>
        <v>66378</v>
      </c>
      <c r="H326" s="79">
        <f t="shared" ref="H326:H389" si="11">IF(G326&lt;=30000,G326*$M$9,IF(G326&lt;=50000,$M$10*G326,$M$11*G326))</f>
        <v>26551.200000000001</v>
      </c>
      <c r="I326" s="80"/>
    </row>
    <row r="327" spans="2:9" ht="22.5">
      <c r="B327" s="77"/>
      <c r="C327" s="79" t="s">
        <v>26</v>
      </c>
      <c r="D327" s="79" t="s">
        <v>18</v>
      </c>
      <c r="E327" s="79">
        <v>24</v>
      </c>
      <c r="F327" s="79">
        <v>1019</v>
      </c>
      <c r="G327" s="79">
        <f t="shared" si="10"/>
        <v>24456</v>
      </c>
      <c r="H327" s="79">
        <f t="shared" si="11"/>
        <v>4891.2</v>
      </c>
      <c r="I327" s="80"/>
    </row>
    <row r="328" spans="2:9" ht="22.5">
      <c r="B328" s="77"/>
      <c r="C328" s="79" t="s">
        <v>36</v>
      </c>
      <c r="D328" s="79" t="s">
        <v>32</v>
      </c>
      <c r="E328" s="79">
        <v>35</v>
      </c>
      <c r="F328" s="79">
        <v>1144</v>
      </c>
      <c r="G328" s="79">
        <f t="shared" si="10"/>
        <v>40040</v>
      </c>
      <c r="H328" s="79">
        <f t="shared" si="11"/>
        <v>12012</v>
      </c>
      <c r="I328" s="80"/>
    </row>
    <row r="329" spans="2:9" ht="22.5">
      <c r="B329" s="77"/>
      <c r="C329" s="79" t="s">
        <v>23</v>
      </c>
      <c r="D329" s="79" t="s">
        <v>21</v>
      </c>
      <c r="E329" s="79">
        <v>24</v>
      </c>
      <c r="F329" s="79">
        <v>1142</v>
      </c>
      <c r="G329" s="79">
        <f t="shared" si="10"/>
        <v>27408</v>
      </c>
      <c r="H329" s="79">
        <f t="shared" si="11"/>
        <v>5481.6</v>
      </c>
      <c r="I329" s="80"/>
    </row>
    <row r="330" spans="2:9" ht="22.5">
      <c r="B330" s="77"/>
      <c r="C330" s="79" t="s">
        <v>36</v>
      </c>
      <c r="D330" s="79" t="s">
        <v>18</v>
      </c>
      <c r="E330" s="79">
        <v>32</v>
      </c>
      <c r="F330" s="79">
        <v>1343</v>
      </c>
      <c r="G330" s="79">
        <f t="shared" si="10"/>
        <v>42976</v>
      </c>
      <c r="H330" s="79">
        <f t="shared" si="11"/>
        <v>12892.8</v>
      </c>
      <c r="I330" s="80"/>
    </row>
    <row r="331" spans="2:9" ht="22.5">
      <c r="B331" s="77"/>
      <c r="C331" s="79" t="s">
        <v>31</v>
      </c>
      <c r="D331" s="79" t="s">
        <v>24</v>
      </c>
      <c r="E331" s="79">
        <v>39</v>
      </c>
      <c r="F331" s="79">
        <v>1110</v>
      </c>
      <c r="G331" s="79">
        <f t="shared" si="10"/>
        <v>43290</v>
      </c>
      <c r="H331" s="79">
        <f t="shared" si="11"/>
        <v>12987</v>
      </c>
      <c r="I331" s="80"/>
    </row>
    <row r="332" spans="2:9" ht="22.5">
      <c r="B332" s="77"/>
      <c r="C332" s="79" t="s">
        <v>36</v>
      </c>
      <c r="D332" s="79" t="s">
        <v>24</v>
      </c>
      <c r="E332" s="79">
        <v>9</v>
      </c>
      <c r="F332" s="79">
        <v>1212</v>
      </c>
      <c r="G332" s="79">
        <f t="shared" si="10"/>
        <v>10908</v>
      </c>
      <c r="H332" s="79">
        <f t="shared" si="11"/>
        <v>2181.6</v>
      </c>
      <c r="I332" s="80"/>
    </row>
    <row r="333" spans="2:9" ht="22.5">
      <c r="B333" s="77"/>
      <c r="C333" s="79" t="s">
        <v>23</v>
      </c>
      <c r="D333" s="79" t="s">
        <v>34</v>
      </c>
      <c r="E333" s="79">
        <v>14</v>
      </c>
      <c r="F333" s="79">
        <v>1267</v>
      </c>
      <c r="G333" s="79">
        <f t="shared" si="10"/>
        <v>17738</v>
      </c>
      <c r="H333" s="79">
        <f t="shared" si="11"/>
        <v>3547.6000000000004</v>
      </c>
      <c r="I333" s="80"/>
    </row>
    <row r="334" spans="2:9" ht="22.5">
      <c r="B334" s="77"/>
      <c r="C334" s="79" t="s">
        <v>17</v>
      </c>
      <c r="D334" s="79" t="s">
        <v>21</v>
      </c>
      <c r="E334" s="79">
        <v>49</v>
      </c>
      <c r="F334" s="79">
        <v>1012</v>
      </c>
      <c r="G334" s="79">
        <f t="shared" si="10"/>
        <v>49588</v>
      </c>
      <c r="H334" s="79">
        <f t="shared" si="11"/>
        <v>14876.4</v>
      </c>
      <c r="I334" s="80"/>
    </row>
    <row r="335" spans="2:9" ht="22.5">
      <c r="B335" s="77"/>
      <c r="C335" s="79" t="s">
        <v>31</v>
      </c>
      <c r="D335" s="79" t="s">
        <v>34</v>
      </c>
      <c r="E335" s="79">
        <v>9</v>
      </c>
      <c r="F335" s="79">
        <v>1427</v>
      </c>
      <c r="G335" s="79">
        <f t="shared" si="10"/>
        <v>12843</v>
      </c>
      <c r="H335" s="79">
        <f t="shared" si="11"/>
        <v>2568.6000000000004</v>
      </c>
      <c r="I335" s="80"/>
    </row>
    <row r="336" spans="2:9" ht="22.5">
      <c r="B336" s="77"/>
      <c r="C336" s="79" t="s">
        <v>17</v>
      </c>
      <c r="D336" s="79" t="s">
        <v>34</v>
      </c>
      <c r="E336" s="79">
        <v>72</v>
      </c>
      <c r="F336" s="79">
        <v>1312</v>
      </c>
      <c r="G336" s="79">
        <f t="shared" si="10"/>
        <v>94464</v>
      </c>
      <c r="H336" s="79">
        <f t="shared" si="11"/>
        <v>37785.599999999999</v>
      </c>
      <c r="I336" s="80"/>
    </row>
    <row r="337" spans="2:9" ht="22.5">
      <c r="B337" s="77"/>
      <c r="C337" s="79" t="s">
        <v>17</v>
      </c>
      <c r="D337" s="79" t="s">
        <v>18</v>
      </c>
      <c r="E337" s="79">
        <v>79</v>
      </c>
      <c r="F337" s="79">
        <v>1158</v>
      </c>
      <c r="G337" s="79">
        <f t="shared" si="10"/>
        <v>91482</v>
      </c>
      <c r="H337" s="79">
        <f t="shared" si="11"/>
        <v>36592.800000000003</v>
      </c>
      <c r="I337" s="80"/>
    </row>
    <row r="338" spans="2:9" ht="22.5">
      <c r="B338" s="77"/>
      <c r="C338" s="79" t="s">
        <v>37</v>
      </c>
      <c r="D338" s="79" t="s">
        <v>34</v>
      </c>
      <c r="E338" s="79">
        <v>22</v>
      </c>
      <c r="F338" s="79">
        <v>1497</v>
      </c>
      <c r="G338" s="79">
        <f t="shared" si="10"/>
        <v>32934</v>
      </c>
      <c r="H338" s="79">
        <f t="shared" si="11"/>
        <v>9880.1999999999989</v>
      </c>
      <c r="I338" s="80"/>
    </row>
    <row r="339" spans="2:9" ht="22.5">
      <c r="B339" s="77"/>
      <c r="C339" s="79" t="s">
        <v>17</v>
      </c>
      <c r="D339" s="79" t="s">
        <v>24</v>
      </c>
      <c r="E339" s="79">
        <v>56</v>
      </c>
      <c r="F339" s="79">
        <v>1073</v>
      </c>
      <c r="G339" s="79">
        <f t="shared" si="10"/>
        <v>60088</v>
      </c>
      <c r="H339" s="79">
        <f t="shared" si="11"/>
        <v>24035.200000000001</v>
      </c>
      <c r="I339" s="80"/>
    </row>
    <row r="340" spans="2:9" ht="22.5">
      <c r="B340" s="77"/>
      <c r="C340" s="79" t="s">
        <v>31</v>
      </c>
      <c r="D340" s="79" t="s">
        <v>21</v>
      </c>
      <c r="E340" s="79">
        <v>93</v>
      </c>
      <c r="F340" s="79">
        <v>1267</v>
      </c>
      <c r="G340" s="79">
        <f t="shared" si="10"/>
        <v>117831</v>
      </c>
      <c r="H340" s="79">
        <f t="shared" si="11"/>
        <v>47132.4</v>
      </c>
      <c r="I340" s="80"/>
    </row>
    <row r="341" spans="2:9" ht="22.5">
      <c r="B341" s="77"/>
      <c r="C341" s="79" t="s">
        <v>31</v>
      </c>
      <c r="D341" s="79" t="s">
        <v>19</v>
      </c>
      <c r="E341" s="79">
        <v>26</v>
      </c>
      <c r="F341" s="79">
        <v>1164</v>
      </c>
      <c r="G341" s="79">
        <f t="shared" si="10"/>
        <v>30264</v>
      </c>
      <c r="H341" s="79">
        <f t="shared" si="11"/>
        <v>9079.1999999999989</v>
      </c>
      <c r="I341" s="80"/>
    </row>
    <row r="342" spans="2:9" ht="22.5">
      <c r="B342" s="77"/>
      <c r="C342" s="79" t="s">
        <v>17</v>
      </c>
      <c r="D342" s="79" t="s">
        <v>18</v>
      </c>
      <c r="E342" s="79">
        <v>67</v>
      </c>
      <c r="F342" s="79">
        <v>1329</v>
      </c>
      <c r="G342" s="79">
        <f t="shared" si="10"/>
        <v>89043</v>
      </c>
      <c r="H342" s="79">
        <f t="shared" si="11"/>
        <v>35617.200000000004</v>
      </c>
      <c r="I342" s="80"/>
    </row>
    <row r="343" spans="2:9" ht="22.5">
      <c r="B343" s="77"/>
      <c r="C343" s="79" t="s">
        <v>31</v>
      </c>
      <c r="D343" s="79" t="s">
        <v>19</v>
      </c>
      <c r="E343" s="79">
        <v>98</v>
      </c>
      <c r="F343" s="79">
        <v>1010</v>
      </c>
      <c r="G343" s="79">
        <f t="shared" si="10"/>
        <v>98980</v>
      </c>
      <c r="H343" s="79">
        <f t="shared" si="11"/>
        <v>39592</v>
      </c>
      <c r="I343" s="80"/>
    </row>
    <row r="344" spans="2:9" ht="22.5">
      <c r="B344" s="77"/>
      <c r="C344" s="79" t="s">
        <v>31</v>
      </c>
      <c r="D344" s="79" t="s">
        <v>27</v>
      </c>
      <c r="E344" s="79">
        <v>59</v>
      </c>
      <c r="F344" s="79">
        <v>1474</v>
      </c>
      <c r="G344" s="79">
        <f t="shared" si="10"/>
        <v>86966</v>
      </c>
      <c r="H344" s="79">
        <f t="shared" si="11"/>
        <v>34786.400000000001</v>
      </c>
      <c r="I344" s="80"/>
    </row>
    <row r="345" spans="2:9" ht="22.5">
      <c r="B345" s="77"/>
      <c r="C345" s="79" t="s">
        <v>17</v>
      </c>
      <c r="D345" s="79" t="s">
        <v>18</v>
      </c>
      <c r="E345" s="79">
        <v>5</v>
      </c>
      <c r="F345" s="79">
        <v>1231</v>
      </c>
      <c r="G345" s="79">
        <f t="shared" si="10"/>
        <v>6155</v>
      </c>
      <c r="H345" s="79">
        <f t="shared" si="11"/>
        <v>1231</v>
      </c>
      <c r="I345" s="80"/>
    </row>
    <row r="346" spans="2:9" ht="22.5">
      <c r="B346" s="77"/>
      <c r="C346" s="79" t="s">
        <v>37</v>
      </c>
      <c r="D346" s="79" t="s">
        <v>21</v>
      </c>
      <c r="E346" s="79">
        <v>61</v>
      </c>
      <c r="F346" s="79">
        <v>1457</v>
      </c>
      <c r="G346" s="79">
        <f t="shared" si="10"/>
        <v>88877</v>
      </c>
      <c r="H346" s="79">
        <f t="shared" si="11"/>
        <v>35550.800000000003</v>
      </c>
      <c r="I346" s="80"/>
    </row>
    <row r="347" spans="2:9" ht="22.5">
      <c r="B347" s="77"/>
      <c r="C347" s="79" t="s">
        <v>36</v>
      </c>
      <c r="D347" s="79" t="s">
        <v>19</v>
      </c>
      <c r="E347" s="79">
        <v>84</v>
      </c>
      <c r="F347" s="79">
        <v>1247</v>
      </c>
      <c r="G347" s="79">
        <f t="shared" si="10"/>
        <v>104748</v>
      </c>
      <c r="H347" s="79">
        <f t="shared" si="11"/>
        <v>41899.200000000004</v>
      </c>
      <c r="I347" s="80"/>
    </row>
    <row r="348" spans="2:9" ht="22.5">
      <c r="B348" s="77"/>
      <c r="C348" s="79" t="s">
        <v>26</v>
      </c>
      <c r="D348" s="79" t="s">
        <v>18</v>
      </c>
      <c r="E348" s="79">
        <v>88</v>
      </c>
      <c r="F348" s="79">
        <v>1011</v>
      </c>
      <c r="G348" s="79">
        <f t="shared" si="10"/>
        <v>88968</v>
      </c>
      <c r="H348" s="79">
        <f t="shared" si="11"/>
        <v>35587.200000000004</v>
      </c>
      <c r="I348" s="80"/>
    </row>
    <row r="349" spans="2:9" ht="22.5">
      <c r="B349" s="77"/>
      <c r="C349" s="79" t="s">
        <v>17</v>
      </c>
      <c r="D349" s="79" t="s">
        <v>24</v>
      </c>
      <c r="E349" s="79">
        <v>67</v>
      </c>
      <c r="F349" s="79">
        <v>1350</v>
      </c>
      <c r="G349" s="79">
        <f t="shared" si="10"/>
        <v>90450</v>
      </c>
      <c r="H349" s="79">
        <f t="shared" si="11"/>
        <v>36180</v>
      </c>
      <c r="I349" s="80"/>
    </row>
    <row r="350" spans="2:9" ht="22.5">
      <c r="B350" s="77"/>
      <c r="C350" s="79" t="s">
        <v>23</v>
      </c>
      <c r="D350" s="79" t="s">
        <v>34</v>
      </c>
      <c r="E350" s="79">
        <v>55</v>
      </c>
      <c r="F350" s="79">
        <v>1305</v>
      </c>
      <c r="G350" s="79">
        <f t="shared" si="10"/>
        <v>71775</v>
      </c>
      <c r="H350" s="79">
        <f t="shared" si="11"/>
        <v>28710</v>
      </c>
      <c r="I350" s="80"/>
    </row>
    <row r="351" spans="2:9" ht="22.5">
      <c r="B351" s="77"/>
      <c r="C351" s="79" t="s">
        <v>37</v>
      </c>
      <c r="D351" s="79" t="s">
        <v>32</v>
      </c>
      <c r="E351" s="79">
        <v>39</v>
      </c>
      <c r="F351" s="79">
        <v>1387</v>
      </c>
      <c r="G351" s="79">
        <f t="shared" si="10"/>
        <v>54093</v>
      </c>
      <c r="H351" s="79">
        <f t="shared" si="11"/>
        <v>21637.200000000001</v>
      </c>
      <c r="I351" s="80"/>
    </row>
    <row r="352" spans="2:9" ht="22.5">
      <c r="B352" s="77"/>
      <c r="C352" s="79" t="s">
        <v>26</v>
      </c>
      <c r="D352" s="79" t="s">
        <v>32</v>
      </c>
      <c r="E352" s="79">
        <v>97</v>
      </c>
      <c r="F352" s="79">
        <v>1009</v>
      </c>
      <c r="G352" s="79">
        <f t="shared" si="10"/>
        <v>97873</v>
      </c>
      <c r="H352" s="79">
        <f t="shared" si="11"/>
        <v>39149.200000000004</v>
      </c>
      <c r="I352" s="80"/>
    </row>
    <row r="353" spans="2:9" ht="22.5">
      <c r="B353" s="77"/>
      <c r="C353" s="79" t="s">
        <v>31</v>
      </c>
      <c r="D353" s="79" t="s">
        <v>21</v>
      </c>
      <c r="E353" s="79">
        <v>16</v>
      </c>
      <c r="F353" s="79">
        <v>1127</v>
      </c>
      <c r="G353" s="79">
        <f t="shared" si="10"/>
        <v>18032</v>
      </c>
      <c r="H353" s="79">
        <f t="shared" si="11"/>
        <v>3606.4</v>
      </c>
      <c r="I353" s="80"/>
    </row>
    <row r="354" spans="2:9" ht="22.5">
      <c r="B354" s="77"/>
      <c r="C354" s="79" t="s">
        <v>36</v>
      </c>
      <c r="D354" s="79" t="s">
        <v>32</v>
      </c>
      <c r="E354" s="79">
        <v>52</v>
      </c>
      <c r="F354" s="79">
        <v>1491</v>
      </c>
      <c r="G354" s="79">
        <f t="shared" si="10"/>
        <v>77532</v>
      </c>
      <c r="H354" s="79">
        <f t="shared" si="11"/>
        <v>31012.800000000003</v>
      </c>
      <c r="I354" s="80"/>
    </row>
    <row r="355" spans="2:9" ht="22.5">
      <c r="B355" s="77"/>
      <c r="C355" s="79" t="s">
        <v>17</v>
      </c>
      <c r="D355" s="79" t="s">
        <v>19</v>
      </c>
      <c r="E355" s="79">
        <v>60</v>
      </c>
      <c r="F355" s="79">
        <v>1127</v>
      </c>
      <c r="G355" s="79">
        <f t="shared" si="10"/>
        <v>67620</v>
      </c>
      <c r="H355" s="79">
        <f t="shared" si="11"/>
        <v>27048</v>
      </c>
      <c r="I355" s="80"/>
    </row>
    <row r="356" spans="2:9" ht="22.5">
      <c r="B356" s="77"/>
      <c r="C356" s="79" t="s">
        <v>26</v>
      </c>
      <c r="D356" s="79" t="s">
        <v>32</v>
      </c>
      <c r="E356" s="79">
        <v>9</v>
      </c>
      <c r="F356" s="79">
        <v>1457</v>
      </c>
      <c r="G356" s="79">
        <f t="shared" si="10"/>
        <v>13113</v>
      </c>
      <c r="H356" s="79">
        <f t="shared" si="11"/>
        <v>2622.6000000000004</v>
      </c>
      <c r="I356" s="80"/>
    </row>
    <row r="357" spans="2:9" ht="22.5">
      <c r="B357" s="77"/>
      <c r="C357" s="79" t="s">
        <v>17</v>
      </c>
      <c r="D357" s="79" t="s">
        <v>24</v>
      </c>
      <c r="E357" s="79">
        <v>100</v>
      </c>
      <c r="F357" s="79">
        <v>1092</v>
      </c>
      <c r="G357" s="79">
        <f t="shared" si="10"/>
        <v>109200</v>
      </c>
      <c r="H357" s="79">
        <f t="shared" si="11"/>
        <v>43680</v>
      </c>
      <c r="I357" s="80"/>
    </row>
    <row r="358" spans="2:9" ht="22.5">
      <c r="B358" s="77"/>
      <c r="C358" s="79" t="s">
        <v>37</v>
      </c>
      <c r="D358" s="79" t="s">
        <v>34</v>
      </c>
      <c r="E358" s="79">
        <v>18</v>
      </c>
      <c r="F358" s="79">
        <v>1343</v>
      </c>
      <c r="G358" s="79">
        <f t="shared" si="10"/>
        <v>24174</v>
      </c>
      <c r="H358" s="79">
        <f t="shared" si="11"/>
        <v>4834.8</v>
      </c>
      <c r="I358" s="80"/>
    </row>
    <row r="359" spans="2:9" ht="22.5">
      <c r="B359" s="77"/>
      <c r="C359" s="79" t="s">
        <v>37</v>
      </c>
      <c r="D359" s="79" t="s">
        <v>27</v>
      </c>
      <c r="E359" s="79">
        <v>16</v>
      </c>
      <c r="F359" s="79">
        <v>1146</v>
      </c>
      <c r="G359" s="79">
        <f t="shared" si="10"/>
        <v>18336</v>
      </c>
      <c r="H359" s="79">
        <f t="shared" si="11"/>
        <v>3667.2000000000003</v>
      </c>
      <c r="I359" s="80"/>
    </row>
    <row r="360" spans="2:9" ht="22.5">
      <c r="B360" s="77"/>
      <c r="C360" s="79" t="s">
        <v>36</v>
      </c>
      <c r="D360" s="79" t="s">
        <v>27</v>
      </c>
      <c r="E360" s="79">
        <v>69</v>
      </c>
      <c r="F360" s="79">
        <v>1473</v>
      </c>
      <c r="G360" s="79">
        <f t="shared" si="10"/>
        <v>101637</v>
      </c>
      <c r="H360" s="79">
        <f t="shared" si="11"/>
        <v>40654.800000000003</v>
      </c>
      <c r="I360" s="80"/>
    </row>
    <row r="361" spans="2:9" ht="22.5">
      <c r="B361" s="77"/>
      <c r="C361" s="79" t="s">
        <v>31</v>
      </c>
      <c r="D361" s="79" t="s">
        <v>34</v>
      </c>
      <c r="E361" s="79">
        <v>36</v>
      </c>
      <c r="F361" s="79">
        <v>1270</v>
      </c>
      <c r="G361" s="79">
        <f t="shared" si="10"/>
        <v>45720</v>
      </c>
      <c r="H361" s="79">
        <f t="shared" si="11"/>
        <v>13716</v>
      </c>
      <c r="I361" s="80"/>
    </row>
    <row r="362" spans="2:9" ht="22.5">
      <c r="B362" s="77"/>
      <c r="C362" s="79" t="s">
        <v>26</v>
      </c>
      <c r="D362" s="79" t="s">
        <v>24</v>
      </c>
      <c r="E362" s="79">
        <v>59</v>
      </c>
      <c r="F362" s="79">
        <v>1221</v>
      </c>
      <c r="G362" s="79">
        <f t="shared" si="10"/>
        <v>72039</v>
      </c>
      <c r="H362" s="79">
        <f t="shared" si="11"/>
        <v>28815.600000000002</v>
      </c>
      <c r="I362" s="80"/>
    </row>
    <row r="363" spans="2:9" ht="22.5">
      <c r="B363" s="77"/>
      <c r="C363" s="79" t="s">
        <v>31</v>
      </c>
      <c r="D363" s="79" t="s">
        <v>18</v>
      </c>
      <c r="E363" s="79">
        <v>93</v>
      </c>
      <c r="F363" s="79">
        <v>1153</v>
      </c>
      <c r="G363" s="79">
        <f t="shared" si="10"/>
        <v>107229</v>
      </c>
      <c r="H363" s="79">
        <f t="shared" si="11"/>
        <v>42891.600000000006</v>
      </c>
      <c r="I363" s="80"/>
    </row>
    <row r="364" spans="2:9" ht="22.5">
      <c r="B364" s="77"/>
      <c r="C364" s="79" t="s">
        <v>36</v>
      </c>
      <c r="D364" s="79" t="s">
        <v>27</v>
      </c>
      <c r="E364" s="79">
        <v>61</v>
      </c>
      <c r="F364" s="79">
        <v>1139</v>
      </c>
      <c r="G364" s="79">
        <f t="shared" si="10"/>
        <v>69479</v>
      </c>
      <c r="H364" s="79">
        <f t="shared" si="11"/>
        <v>27791.600000000002</v>
      </c>
      <c r="I364" s="80"/>
    </row>
    <row r="365" spans="2:9" ht="22.5">
      <c r="B365" s="77"/>
      <c r="C365" s="79" t="s">
        <v>37</v>
      </c>
      <c r="D365" s="79" t="s">
        <v>18</v>
      </c>
      <c r="E365" s="79">
        <v>82</v>
      </c>
      <c r="F365" s="79">
        <v>1082</v>
      </c>
      <c r="G365" s="79">
        <f t="shared" si="10"/>
        <v>88724</v>
      </c>
      <c r="H365" s="79">
        <f t="shared" si="11"/>
        <v>35489.599999999999</v>
      </c>
      <c r="I365" s="80"/>
    </row>
    <row r="366" spans="2:9" ht="22.5">
      <c r="B366" s="77"/>
      <c r="C366" s="79" t="s">
        <v>26</v>
      </c>
      <c r="D366" s="79" t="s">
        <v>19</v>
      </c>
      <c r="E366" s="79">
        <v>53</v>
      </c>
      <c r="F366" s="79">
        <v>1275</v>
      </c>
      <c r="G366" s="79">
        <f t="shared" si="10"/>
        <v>67575</v>
      </c>
      <c r="H366" s="79">
        <f t="shared" si="11"/>
        <v>27030</v>
      </c>
      <c r="I366" s="80"/>
    </row>
    <row r="367" spans="2:9" ht="22.5">
      <c r="B367" s="77"/>
      <c r="C367" s="79" t="s">
        <v>37</v>
      </c>
      <c r="D367" s="79" t="s">
        <v>34</v>
      </c>
      <c r="E367" s="79">
        <v>30</v>
      </c>
      <c r="F367" s="79">
        <v>1089</v>
      </c>
      <c r="G367" s="79">
        <f t="shared" si="10"/>
        <v>32670</v>
      </c>
      <c r="H367" s="79">
        <f t="shared" si="11"/>
        <v>9801</v>
      </c>
      <c r="I367" s="80"/>
    </row>
    <row r="368" spans="2:9" ht="22.5">
      <c r="B368" s="77"/>
      <c r="C368" s="79" t="s">
        <v>23</v>
      </c>
      <c r="D368" s="79" t="s">
        <v>32</v>
      </c>
      <c r="E368" s="79">
        <v>10</v>
      </c>
      <c r="F368" s="79">
        <v>1076</v>
      </c>
      <c r="G368" s="79">
        <f t="shared" si="10"/>
        <v>10760</v>
      </c>
      <c r="H368" s="79">
        <f t="shared" si="11"/>
        <v>2152</v>
      </c>
      <c r="I368" s="80"/>
    </row>
    <row r="369" spans="2:9" ht="22.5">
      <c r="B369" s="77"/>
      <c r="C369" s="79" t="s">
        <v>23</v>
      </c>
      <c r="D369" s="79" t="s">
        <v>27</v>
      </c>
      <c r="E369" s="79">
        <v>95</v>
      </c>
      <c r="F369" s="79">
        <v>1184</v>
      </c>
      <c r="G369" s="79">
        <f t="shared" si="10"/>
        <v>112480</v>
      </c>
      <c r="H369" s="79">
        <f t="shared" si="11"/>
        <v>44992</v>
      </c>
      <c r="I369" s="80"/>
    </row>
    <row r="370" spans="2:9" ht="22.5">
      <c r="B370" s="77"/>
      <c r="C370" s="79" t="s">
        <v>17</v>
      </c>
      <c r="D370" s="79" t="s">
        <v>32</v>
      </c>
      <c r="E370" s="79">
        <v>27</v>
      </c>
      <c r="F370" s="79">
        <v>1156</v>
      </c>
      <c r="G370" s="79">
        <f t="shared" si="10"/>
        <v>31212</v>
      </c>
      <c r="H370" s="79">
        <f t="shared" si="11"/>
        <v>9363.6</v>
      </c>
      <c r="I370" s="80"/>
    </row>
    <row r="371" spans="2:9" ht="22.5">
      <c r="B371" s="77"/>
      <c r="C371" s="79" t="s">
        <v>26</v>
      </c>
      <c r="D371" s="79" t="s">
        <v>32</v>
      </c>
      <c r="E371" s="79">
        <v>73</v>
      </c>
      <c r="F371" s="79">
        <v>1266</v>
      </c>
      <c r="G371" s="79">
        <f t="shared" si="10"/>
        <v>92418</v>
      </c>
      <c r="H371" s="79">
        <f t="shared" si="11"/>
        <v>36967.200000000004</v>
      </c>
      <c r="I371" s="80"/>
    </row>
    <row r="372" spans="2:9" ht="22.5">
      <c r="B372" s="77"/>
      <c r="C372" s="79" t="s">
        <v>36</v>
      </c>
      <c r="D372" s="79" t="s">
        <v>19</v>
      </c>
      <c r="E372" s="79">
        <v>81</v>
      </c>
      <c r="F372" s="79">
        <v>1310</v>
      </c>
      <c r="G372" s="79">
        <f t="shared" si="10"/>
        <v>106110</v>
      </c>
      <c r="H372" s="79">
        <f t="shared" si="11"/>
        <v>42444</v>
      </c>
      <c r="I372" s="80"/>
    </row>
    <row r="373" spans="2:9" ht="22.5">
      <c r="B373" s="77"/>
      <c r="C373" s="79" t="s">
        <v>36</v>
      </c>
      <c r="D373" s="79" t="s">
        <v>27</v>
      </c>
      <c r="E373" s="79">
        <v>65</v>
      </c>
      <c r="F373" s="79">
        <v>1496</v>
      </c>
      <c r="G373" s="79">
        <f t="shared" si="10"/>
        <v>97240</v>
      </c>
      <c r="H373" s="79">
        <f t="shared" si="11"/>
        <v>38896</v>
      </c>
      <c r="I373" s="80"/>
    </row>
    <row r="374" spans="2:9" ht="22.5">
      <c r="B374" s="77"/>
      <c r="C374" s="79" t="s">
        <v>31</v>
      </c>
      <c r="D374" s="79" t="s">
        <v>34</v>
      </c>
      <c r="E374" s="79">
        <v>15</v>
      </c>
      <c r="F374" s="79">
        <v>1456</v>
      </c>
      <c r="G374" s="79">
        <f t="shared" si="10"/>
        <v>21840</v>
      </c>
      <c r="H374" s="79">
        <f t="shared" si="11"/>
        <v>4368</v>
      </c>
      <c r="I374" s="80"/>
    </row>
    <row r="375" spans="2:9" ht="22.5">
      <c r="B375" s="77"/>
      <c r="C375" s="79" t="s">
        <v>23</v>
      </c>
      <c r="D375" s="79" t="s">
        <v>32</v>
      </c>
      <c r="E375" s="79">
        <v>41</v>
      </c>
      <c r="F375" s="79">
        <v>1309</v>
      </c>
      <c r="G375" s="79">
        <f t="shared" si="10"/>
        <v>53669</v>
      </c>
      <c r="H375" s="79">
        <f t="shared" si="11"/>
        <v>21467.600000000002</v>
      </c>
      <c r="I375" s="80"/>
    </row>
    <row r="376" spans="2:9" ht="22.5">
      <c r="B376" s="77"/>
      <c r="C376" s="79" t="s">
        <v>17</v>
      </c>
      <c r="D376" s="79" t="s">
        <v>32</v>
      </c>
      <c r="E376" s="79">
        <v>15</v>
      </c>
      <c r="F376" s="79">
        <v>1287</v>
      </c>
      <c r="G376" s="79">
        <f t="shared" si="10"/>
        <v>19305</v>
      </c>
      <c r="H376" s="79">
        <f t="shared" si="11"/>
        <v>3861</v>
      </c>
      <c r="I376" s="80"/>
    </row>
    <row r="377" spans="2:9" ht="22.5">
      <c r="B377" s="77"/>
      <c r="C377" s="79" t="s">
        <v>37</v>
      </c>
      <c r="D377" s="79" t="s">
        <v>18</v>
      </c>
      <c r="E377" s="79">
        <v>10</v>
      </c>
      <c r="F377" s="79">
        <v>1208</v>
      </c>
      <c r="G377" s="79">
        <f t="shared" si="10"/>
        <v>12080</v>
      </c>
      <c r="H377" s="79">
        <f t="shared" si="11"/>
        <v>2416</v>
      </c>
      <c r="I377" s="80"/>
    </row>
    <row r="378" spans="2:9" ht="22.5">
      <c r="B378" s="77"/>
      <c r="C378" s="79" t="s">
        <v>37</v>
      </c>
      <c r="D378" s="79" t="s">
        <v>27</v>
      </c>
      <c r="E378" s="79">
        <v>3</v>
      </c>
      <c r="F378" s="79">
        <v>1300</v>
      </c>
      <c r="G378" s="79">
        <f t="shared" si="10"/>
        <v>3900</v>
      </c>
      <c r="H378" s="79">
        <f t="shared" si="11"/>
        <v>780</v>
      </c>
      <c r="I378" s="80"/>
    </row>
    <row r="379" spans="2:9" ht="22.5">
      <c r="B379" s="77"/>
      <c r="C379" s="79" t="s">
        <v>31</v>
      </c>
      <c r="D379" s="79" t="s">
        <v>32</v>
      </c>
      <c r="E379" s="79">
        <v>27</v>
      </c>
      <c r="F379" s="79">
        <v>1129</v>
      </c>
      <c r="G379" s="79">
        <f t="shared" si="10"/>
        <v>30483</v>
      </c>
      <c r="H379" s="79">
        <f t="shared" si="11"/>
        <v>9144.9</v>
      </c>
      <c r="I379" s="80"/>
    </row>
    <row r="380" spans="2:9" ht="22.5">
      <c r="B380" s="77"/>
      <c r="C380" s="79" t="s">
        <v>31</v>
      </c>
      <c r="D380" s="79" t="s">
        <v>27</v>
      </c>
      <c r="E380" s="79">
        <v>61</v>
      </c>
      <c r="F380" s="79">
        <v>1251</v>
      </c>
      <c r="G380" s="79">
        <f t="shared" si="10"/>
        <v>76311</v>
      </c>
      <c r="H380" s="79">
        <f t="shared" si="11"/>
        <v>30524.400000000001</v>
      </c>
      <c r="I380" s="80"/>
    </row>
    <row r="381" spans="2:9" ht="22.5">
      <c r="B381" s="77"/>
      <c r="C381" s="79" t="s">
        <v>36</v>
      </c>
      <c r="D381" s="79" t="s">
        <v>34</v>
      </c>
      <c r="E381" s="79">
        <v>90</v>
      </c>
      <c r="F381" s="79">
        <v>1254</v>
      </c>
      <c r="G381" s="79">
        <f t="shared" si="10"/>
        <v>112860</v>
      </c>
      <c r="H381" s="79">
        <f t="shared" si="11"/>
        <v>45144</v>
      </c>
      <c r="I381" s="80"/>
    </row>
    <row r="382" spans="2:9" ht="22.5">
      <c r="B382" s="77"/>
      <c r="C382" s="79" t="s">
        <v>31</v>
      </c>
      <c r="D382" s="79" t="s">
        <v>19</v>
      </c>
      <c r="E382" s="79">
        <v>56</v>
      </c>
      <c r="F382" s="79">
        <v>1427</v>
      </c>
      <c r="G382" s="79">
        <f t="shared" si="10"/>
        <v>79912</v>
      </c>
      <c r="H382" s="79">
        <f t="shared" si="11"/>
        <v>31964.800000000003</v>
      </c>
      <c r="I382" s="80"/>
    </row>
    <row r="383" spans="2:9" ht="22.5">
      <c r="B383" s="77"/>
      <c r="C383" s="79" t="s">
        <v>23</v>
      </c>
      <c r="D383" s="79" t="s">
        <v>19</v>
      </c>
      <c r="E383" s="79">
        <v>100</v>
      </c>
      <c r="F383" s="79">
        <v>1385</v>
      </c>
      <c r="G383" s="79">
        <f t="shared" si="10"/>
        <v>138500</v>
      </c>
      <c r="H383" s="79">
        <f t="shared" si="11"/>
        <v>55400</v>
      </c>
      <c r="I383" s="80"/>
    </row>
    <row r="384" spans="2:9" ht="22.5">
      <c r="B384" s="77"/>
      <c r="C384" s="79" t="s">
        <v>31</v>
      </c>
      <c r="D384" s="79" t="s">
        <v>34</v>
      </c>
      <c r="E384" s="79">
        <v>23</v>
      </c>
      <c r="F384" s="79">
        <v>1235</v>
      </c>
      <c r="G384" s="79">
        <f t="shared" si="10"/>
        <v>28405</v>
      </c>
      <c r="H384" s="79">
        <f t="shared" si="11"/>
        <v>5681</v>
      </c>
      <c r="I384" s="80"/>
    </row>
    <row r="385" spans="2:9" ht="22.5">
      <c r="B385" s="77"/>
      <c r="C385" s="79" t="s">
        <v>36</v>
      </c>
      <c r="D385" s="79" t="s">
        <v>19</v>
      </c>
      <c r="E385" s="79">
        <v>15</v>
      </c>
      <c r="F385" s="79">
        <v>1100</v>
      </c>
      <c r="G385" s="79">
        <f t="shared" si="10"/>
        <v>16500</v>
      </c>
      <c r="H385" s="79">
        <f t="shared" si="11"/>
        <v>3300</v>
      </c>
      <c r="I385" s="80"/>
    </row>
    <row r="386" spans="2:9" ht="22.5">
      <c r="B386" s="77"/>
      <c r="C386" s="79" t="s">
        <v>36</v>
      </c>
      <c r="D386" s="79" t="s">
        <v>21</v>
      </c>
      <c r="E386" s="79">
        <v>4</v>
      </c>
      <c r="F386" s="79">
        <v>1101</v>
      </c>
      <c r="G386" s="79">
        <f t="shared" si="10"/>
        <v>4404</v>
      </c>
      <c r="H386" s="79">
        <f t="shared" si="11"/>
        <v>880.80000000000007</v>
      </c>
      <c r="I386" s="80"/>
    </row>
    <row r="387" spans="2:9" ht="22.5">
      <c r="B387" s="77"/>
      <c r="C387" s="79" t="s">
        <v>37</v>
      </c>
      <c r="D387" s="79" t="s">
        <v>21</v>
      </c>
      <c r="E387" s="79">
        <v>55</v>
      </c>
      <c r="F387" s="79">
        <v>1055</v>
      </c>
      <c r="G387" s="79">
        <f t="shared" si="10"/>
        <v>58025</v>
      </c>
      <c r="H387" s="79">
        <f t="shared" si="11"/>
        <v>23210</v>
      </c>
      <c r="I387" s="80"/>
    </row>
    <row r="388" spans="2:9" ht="22.5">
      <c r="B388" s="77"/>
      <c r="C388" s="79" t="s">
        <v>17</v>
      </c>
      <c r="D388" s="79" t="s">
        <v>32</v>
      </c>
      <c r="E388" s="79">
        <v>23</v>
      </c>
      <c r="F388" s="79">
        <v>1427</v>
      </c>
      <c r="G388" s="79">
        <f t="shared" si="10"/>
        <v>32821</v>
      </c>
      <c r="H388" s="79">
        <f t="shared" si="11"/>
        <v>9846.2999999999993</v>
      </c>
      <c r="I388" s="80"/>
    </row>
    <row r="389" spans="2:9" ht="22.5">
      <c r="B389" s="77"/>
      <c r="C389" s="79" t="s">
        <v>31</v>
      </c>
      <c r="D389" s="79" t="s">
        <v>27</v>
      </c>
      <c r="E389" s="79">
        <v>96</v>
      </c>
      <c r="F389" s="79">
        <v>1397</v>
      </c>
      <c r="G389" s="79">
        <f t="shared" si="10"/>
        <v>134112</v>
      </c>
      <c r="H389" s="79">
        <f t="shared" si="11"/>
        <v>53644.800000000003</v>
      </c>
      <c r="I389" s="80"/>
    </row>
    <row r="390" spans="2:9" ht="22.5">
      <c r="B390" s="77"/>
      <c r="C390" s="79" t="s">
        <v>36</v>
      </c>
      <c r="D390" s="79" t="s">
        <v>27</v>
      </c>
      <c r="E390" s="79">
        <v>85</v>
      </c>
      <c r="F390" s="79">
        <v>1105</v>
      </c>
      <c r="G390" s="79">
        <f t="shared" ref="G390:G453" si="12">E390*F390</f>
        <v>93925</v>
      </c>
      <c r="H390" s="79">
        <f t="shared" ref="H390:H453" si="13">IF(G390&lt;=30000,G390*$M$9,IF(G390&lt;=50000,$M$10*G390,$M$11*G390))</f>
        <v>37570</v>
      </c>
      <c r="I390" s="80"/>
    </row>
    <row r="391" spans="2:9" ht="22.5">
      <c r="B391" s="77"/>
      <c r="C391" s="79" t="s">
        <v>31</v>
      </c>
      <c r="D391" s="79" t="s">
        <v>32</v>
      </c>
      <c r="E391" s="79">
        <v>10</v>
      </c>
      <c r="F391" s="79">
        <v>1224</v>
      </c>
      <c r="G391" s="79">
        <f t="shared" si="12"/>
        <v>12240</v>
      </c>
      <c r="H391" s="79">
        <f t="shared" si="13"/>
        <v>2448</v>
      </c>
      <c r="I391" s="80"/>
    </row>
    <row r="392" spans="2:9" ht="22.5">
      <c r="B392" s="77"/>
      <c r="C392" s="79" t="s">
        <v>23</v>
      </c>
      <c r="D392" s="79" t="s">
        <v>21</v>
      </c>
      <c r="E392" s="79">
        <v>93</v>
      </c>
      <c r="F392" s="79">
        <v>1373</v>
      </c>
      <c r="G392" s="79">
        <f t="shared" si="12"/>
        <v>127689</v>
      </c>
      <c r="H392" s="79">
        <f t="shared" si="13"/>
        <v>51075.600000000006</v>
      </c>
      <c r="I392" s="80"/>
    </row>
    <row r="393" spans="2:9" ht="22.5">
      <c r="B393" s="77"/>
      <c r="C393" s="79" t="s">
        <v>36</v>
      </c>
      <c r="D393" s="79" t="s">
        <v>21</v>
      </c>
      <c r="E393" s="79">
        <v>12</v>
      </c>
      <c r="F393" s="79">
        <v>1329</v>
      </c>
      <c r="G393" s="79">
        <f t="shared" si="12"/>
        <v>15948</v>
      </c>
      <c r="H393" s="79">
        <f t="shared" si="13"/>
        <v>3189.6000000000004</v>
      </c>
      <c r="I393" s="80"/>
    </row>
    <row r="394" spans="2:9" ht="22.5">
      <c r="B394" s="77"/>
      <c r="C394" s="79" t="s">
        <v>37</v>
      </c>
      <c r="D394" s="79" t="s">
        <v>24</v>
      </c>
      <c r="E394" s="79">
        <v>5</v>
      </c>
      <c r="F394" s="79">
        <v>1325</v>
      </c>
      <c r="G394" s="79">
        <f t="shared" si="12"/>
        <v>6625</v>
      </c>
      <c r="H394" s="79">
        <f t="shared" si="13"/>
        <v>1325</v>
      </c>
      <c r="I394" s="80"/>
    </row>
    <row r="395" spans="2:9" ht="22.5">
      <c r="B395" s="77"/>
      <c r="C395" s="79" t="s">
        <v>36</v>
      </c>
      <c r="D395" s="79" t="s">
        <v>34</v>
      </c>
      <c r="E395" s="79">
        <v>56</v>
      </c>
      <c r="F395" s="79">
        <v>1476</v>
      </c>
      <c r="G395" s="79">
        <f t="shared" si="12"/>
        <v>82656</v>
      </c>
      <c r="H395" s="79">
        <f t="shared" si="13"/>
        <v>33062.400000000001</v>
      </c>
      <c r="I395" s="80"/>
    </row>
    <row r="396" spans="2:9" ht="22.5">
      <c r="B396" s="77"/>
      <c r="C396" s="79" t="s">
        <v>31</v>
      </c>
      <c r="D396" s="79" t="s">
        <v>19</v>
      </c>
      <c r="E396" s="79">
        <v>94</v>
      </c>
      <c r="F396" s="79">
        <v>1440</v>
      </c>
      <c r="G396" s="79">
        <f t="shared" si="12"/>
        <v>135360</v>
      </c>
      <c r="H396" s="79">
        <f t="shared" si="13"/>
        <v>54144</v>
      </c>
      <c r="I396" s="80"/>
    </row>
    <row r="397" spans="2:9" ht="22.5">
      <c r="B397" s="77"/>
      <c r="C397" s="79" t="s">
        <v>37</v>
      </c>
      <c r="D397" s="79" t="s">
        <v>32</v>
      </c>
      <c r="E397" s="79">
        <v>91</v>
      </c>
      <c r="F397" s="79">
        <v>1190</v>
      </c>
      <c r="G397" s="79">
        <f t="shared" si="12"/>
        <v>108290</v>
      </c>
      <c r="H397" s="79">
        <f t="shared" si="13"/>
        <v>43316</v>
      </c>
      <c r="I397" s="80"/>
    </row>
    <row r="398" spans="2:9" ht="22.5">
      <c r="B398" s="77"/>
      <c r="C398" s="79" t="s">
        <v>17</v>
      </c>
      <c r="D398" s="79" t="s">
        <v>24</v>
      </c>
      <c r="E398" s="79">
        <v>54</v>
      </c>
      <c r="F398" s="79">
        <v>1224</v>
      </c>
      <c r="G398" s="79">
        <f t="shared" si="12"/>
        <v>66096</v>
      </c>
      <c r="H398" s="79">
        <f t="shared" si="13"/>
        <v>26438.400000000001</v>
      </c>
      <c r="I398" s="80"/>
    </row>
    <row r="399" spans="2:9" ht="22.5">
      <c r="B399" s="77"/>
      <c r="C399" s="79" t="s">
        <v>31</v>
      </c>
      <c r="D399" s="79" t="s">
        <v>24</v>
      </c>
      <c r="E399" s="79">
        <v>43</v>
      </c>
      <c r="F399" s="79">
        <v>1223</v>
      </c>
      <c r="G399" s="79">
        <f t="shared" si="12"/>
        <v>52589</v>
      </c>
      <c r="H399" s="79">
        <f t="shared" si="13"/>
        <v>21035.600000000002</v>
      </c>
      <c r="I399" s="80"/>
    </row>
    <row r="400" spans="2:9" ht="22.5">
      <c r="B400" s="77"/>
      <c r="C400" s="79" t="s">
        <v>17</v>
      </c>
      <c r="D400" s="79" t="s">
        <v>32</v>
      </c>
      <c r="E400" s="79">
        <v>19</v>
      </c>
      <c r="F400" s="79">
        <v>1261</v>
      </c>
      <c r="G400" s="79">
        <f t="shared" si="12"/>
        <v>23959</v>
      </c>
      <c r="H400" s="79">
        <f t="shared" si="13"/>
        <v>4791.8</v>
      </c>
      <c r="I400" s="80"/>
    </row>
    <row r="401" spans="2:9" ht="22.5">
      <c r="B401" s="77"/>
      <c r="C401" s="79" t="s">
        <v>17</v>
      </c>
      <c r="D401" s="79" t="s">
        <v>27</v>
      </c>
      <c r="E401" s="79">
        <v>71</v>
      </c>
      <c r="F401" s="79">
        <v>1313</v>
      </c>
      <c r="G401" s="79">
        <f t="shared" si="12"/>
        <v>93223</v>
      </c>
      <c r="H401" s="79">
        <f t="shared" si="13"/>
        <v>37289.200000000004</v>
      </c>
      <c r="I401" s="80"/>
    </row>
    <row r="402" spans="2:9" ht="22.5">
      <c r="B402" s="77"/>
      <c r="C402" s="79" t="s">
        <v>37</v>
      </c>
      <c r="D402" s="79" t="s">
        <v>34</v>
      </c>
      <c r="E402" s="79">
        <v>64</v>
      </c>
      <c r="F402" s="79">
        <v>1076</v>
      </c>
      <c r="G402" s="79">
        <f t="shared" si="12"/>
        <v>68864</v>
      </c>
      <c r="H402" s="79">
        <f t="shared" si="13"/>
        <v>27545.600000000002</v>
      </c>
      <c r="I402" s="80"/>
    </row>
    <row r="403" spans="2:9" ht="22.5">
      <c r="B403" s="77"/>
      <c r="C403" s="79" t="s">
        <v>17</v>
      </c>
      <c r="D403" s="79" t="s">
        <v>27</v>
      </c>
      <c r="E403" s="79">
        <v>38</v>
      </c>
      <c r="F403" s="79">
        <v>1097</v>
      </c>
      <c r="G403" s="79">
        <f t="shared" si="12"/>
        <v>41686</v>
      </c>
      <c r="H403" s="79">
        <f t="shared" si="13"/>
        <v>12505.8</v>
      </c>
      <c r="I403" s="80"/>
    </row>
    <row r="404" spans="2:9" ht="22.5">
      <c r="B404" s="77"/>
      <c r="C404" s="79" t="s">
        <v>37</v>
      </c>
      <c r="D404" s="79" t="s">
        <v>34</v>
      </c>
      <c r="E404" s="79">
        <v>50</v>
      </c>
      <c r="F404" s="79">
        <v>1146</v>
      </c>
      <c r="G404" s="79">
        <f t="shared" si="12"/>
        <v>57300</v>
      </c>
      <c r="H404" s="79">
        <f t="shared" si="13"/>
        <v>22920</v>
      </c>
      <c r="I404" s="80"/>
    </row>
    <row r="405" spans="2:9" ht="22.5">
      <c r="B405" s="77"/>
      <c r="C405" s="79" t="s">
        <v>23</v>
      </c>
      <c r="D405" s="79" t="s">
        <v>19</v>
      </c>
      <c r="E405" s="79">
        <v>98</v>
      </c>
      <c r="F405" s="79">
        <v>1064</v>
      </c>
      <c r="G405" s="79">
        <f t="shared" si="12"/>
        <v>104272</v>
      </c>
      <c r="H405" s="79">
        <f t="shared" si="13"/>
        <v>41708.800000000003</v>
      </c>
      <c r="I405" s="80"/>
    </row>
    <row r="406" spans="2:9" ht="22.5">
      <c r="B406" s="77"/>
      <c r="C406" s="79" t="s">
        <v>26</v>
      </c>
      <c r="D406" s="79" t="s">
        <v>19</v>
      </c>
      <c r="E406" s="79">
        <v>72</v>
      </c>
      <c r="F406" s="79">
        <v>1364</v>
      </c>
      <c r="G406" s="79">
        <f t="shared" si="12"/>
        <v>98208</v>
      </c>
      <c r="H406" s="79">
        <f t="shared" si="13"/>
        <v>39283.200000000004</v>
      </c>
      <c r="I406" s="80"/>
    </row>
    <row r="407" spans="2:9" ht="22.5">
      <c r="B407" s="77"/>
      <c r="C407" s="79" t="s">
        <v>31</v>
      </c>
      <c r="D407" s="79" t="s">
        <v>32</v>
      </c>
      <c r="E407" s="79">
        <v>62</v>
      </c>
      <c r="F407" s="79">
        <v>1056</v>
      </c>
      <c r="G407" s="79">
        <f t="shared" si="12"/>
        <v>65472</v>
      </c>
      <c r="H407" s="79">
        <f t="shared" si="13"/>
        <v>26188.800000000003</v>
      </c>
      <c r="I407" s="80"/>
    </row>
    <row r="408" spans="2:9" ht="22.5">
      <c r="B408" s="77"/>
      <c r="C408" s="79" t="s">
        <v>37</v>
      </c>
      <c r="D408" s="79" t="s">
        <v>21</v>
      </c>
      <c r="E408" s="79">
        <v>43</v>
      </c>
      <c r="F408" s="79">
        <v>1467</v>
      </c>
      <c r="G408" s="79">
        <f t="shared" si="12"/>
        <v>63081</v>
      </c>
      <c r="H408" s="79">
        <f t="shared" si="13"/>
        <v>25232.400000000001</v>
      </c>
      <c r="I408" s="80"/>
    </row>
    <row r="409" spans="2:9" ht="22.5">
      <c r="B409" s="77"/>
      <c r="C409" s="79" t="s">
        <v>23</v>
      </c>
      <c r="D409" s="79" t="s">
        <v>19</v>
      </c>
      <c r="E409" s="79">
        <v>25</v>
      </c>
      <c r="F409" s="79">
        <v>1383</v>
      </c>
      <c r="G409" s="79">
        <f t="shared" si="12"/>
        <v>34575</v>
      </c>
      <c r="H409" s="79">
        <f t="shared" si="13"/>
        <v>10372.5</v>
      </c>
      <c r="I409" s="80"/>
    </row>
    <row r="410" spans="2:9" ht="22.5">
      <c r="B410" s="77"/>
      <c r="C410" s="79" t="s">
        <v>23</v>
      </c>
      <c r="D410" s="79" t="s">
        <v>34</v>
      </c>
      <c r="E410" s="79">
        <v>9</v>
      </c>
      <c r="F410" s="79">
        <v>1444</v>
      </c>
      <c r="G410" s="79">
        <f t="shared" si="12"/>
        <v>12996</v>
      </c>
      <c r="H410" s="79">
        <f t="shared" si="13"/>
        <v>2599.2000000000003</v>
      </c>
      <c r="I410" s="80"/>
    </row>
    <row r="411" spans="2:9" ht="22.5">
      <c r="B411" s="77"/>
      <c r="C411" s="79" t="s">
        <v>36</v>
      </c>
      <c r="D411" s="79" t="s">
        <v>19</v>
      </c>
      <c r="E411" s="79">
        <v>89</v>
      </c>
      <c r="F411" s="79">
        <v>1251</v>
      </c>
      <c r="G411" s="79">
        <f t="shared" si="12"/>
        <v>111339</v>
      </c>
      <c r="H411" s="79">
        <f t="shared" si="13"/>
        <v>44535.600000000006</v>
      </c>
      <c r="I411" s="80"/>
    </row>
    <row r="412" spans="2:9" ht="22.5">
      <c r="B412" s="77"/>
      <c r="C412" s="79" t="s">
        <v>26</v>
      </c>
      <c r="D412" s="79" t="s">
        <v>18</v>
      </c>
      <c r="E412" s="79">
        <v>78</v>
      </c>
      <c r="F412" s="79">
        <v>1491</v>
      </c>
      <c r="G412" s="79">
        <f t="shared" si="12"/>
        <v>116298</v>
      </c>
      <c r="H412" s="79">
        <f t="shared" si="13"/>
        <v>46519.200000000004</v>
      </c>
      <c r="I412" s="80"/>
    </row>
    <row r="413" spans="2:9" ht="22.5">
      <c r="B413" s="77"/>
      <c r="C413" s="79" t="s">
        <v>23</v>
      </c>
      <c r="D413" s="79" t="s">
        <v>21</v>
      </c>
      <c r="E413" s="79">
        <v>82</v>
      </c>
      <c r="F413" s="79">
        <v>1061</v>
      </c>
      <c r="G413" s="79">
        <f t="shared" si="12"/>
        <v>87002</v>
      </c>
      <c r="H413" s="79">
        <f t="shared" si="13"/>
        <v>34800.800000000003</v>
      </c>
      <c r="I413" s="80"/>
    </row>
    <row r="414" spans="2:9" ht="22.5">
      <c r="B414" s="77"/>
      <c r="C414" s="79" t="s">
        <v>37</v>
      </c>
      <c r="D414" s="79" t="s">
        <v>21</v>
      </c>
      <c r="E414" s="79">
        <v>30</v>
      </c>
      <c r="F414" s="79">
        <v>1268</v>
      </c>
      <c r="G414" s="79">
        <f t="shared" si="12"/>
        <v>38040</v>
      </c>
      <c r="H414" s="79">
        <f t="shared" si="13"/>
        <v>11412</v>
      </c>
      <c r="I414" s="80"/>
    </row>
    <row r="415" spans="2:9" ht="22.5">
      <c r="B415" s="77"/>
      <c r="C415" s="79" t="s">
        <v>36</v>
      </c>
      <c r="D415" s="79" t="s">
        <v>18</v>
      </c>
      <c r="E415" s="79">
        <v>71</v>
      </c>
      <c r="F415" s="79">
        <v>1160</v>
      </c>
      <c r="G415" s="79">
        <f t="shared" si="12"/>
        <v>82360</v>
      </c>
      <c r="H415" s="79">
        <f t="shared" si="13"/>
        <v>32944</v>
      </c>
      <c r="I415" s="80"/>
    </row>
    <row r="416" spans="2:9" ht="22.5">
      <c r="B416" s="77"/>
      <c r="C416" s="79" t="s">
        <v>23</v>
      </c>
      <c r="D416" s="79" t="s">
        <v>18</v>
      </c>
      <c r="E416" s="79">
        <v>75</v>
      </c>
      <c r="F416" s="79">
        <v>1098</v>
      </c>
      <c r="G416" s="79">
        <f t="shared" si="12"/>
        <v>82350</v>
      </c>
      <c r="H416" s="79">
        <f t="shared" si="13"/>
        <v>32940</v>
      </c>
      <c r="I416" s="80"/>
    </row>
    <row r="417" spans="2:9" ht="22.5">
      <c r="B417" s="77"/>
      <c r="C417" s="79" t="s">
        <v>23</v>
      </c>
      <c r="D417" s="79" t="s">
        <v>27</v>
      </c>
      <c r="E417" s="79">
        <v>11</v>
      </c>
      <c r="F417" s="79">
        <v>1394</v>
      </c>
      <c r="G417" s="79">
        <f t="shared" si="12"/>
        <v>15334</v>
      </c>
      <c r="H417" s="79">
        <f t="shared" si="13"/>
        <v>3066.8</v>
      </c>
      <c r="I417" s="80"/>
    </row>
    <row r="418" spans="2:9" ht="22.5">
      <c r="B418" s="77"/>
      <c r="C418" s="79" t="s">
        <v>37</v>
      </c>
      <c r="D418" s="79" t="s">
        <v>21</v>
      </c>
      <c r="E418" s="79">
        <v>62</v>
      </c>
      <c r="F418" s="79">
        <v>1119</v>
      </c>
      <c r="G418" s="79">
        <f t="shared" si="12"/>
        <v>69378</v>
      </c>
      <c r="H418" s="79">
        <f t="shared" si="13"/>
        <v>27751.200000000001</v>
      </c>
      <c r="I418" s="80"/>
    </row>
    <row r="419" spans="2:9" ht="22.5">
      <c r="B419" s="77"/>
      <c r="C419" s="79" t="s">
        <v>36</v>
      </c>
      <c r="D419" s="79" t="s">
        <v>27</v>
      </c>
      <c r="E419" s="79">
        <v>6</v>
      </c>
      <c r="F419" s="79">
        <v>1157</v>
      </c>
      <c r="G419" s="79">
        <f t="shared" si="12"/>
        <v>6942</v>
      </c>
      <c r="H419" s="79">
        <f t="shared" si="13"/>
        <v>1388.4</v>
      </c>
      <c r="I419" s="80"/>
    </row>
    <row r="420" spans="2:9" ht="22.5">
      <c r="B420" s="77"/>
      <c r="C420" s="79" t="s">
        <v>23</v>
      </c>
      <c r="D420" s="79" t="s">
        <v>21</v>
      </c>
      <c r="E420" s="79">
        <v>81</v>
      </c>
      <c r="F420" s="79">
        <v>1479</v>
      </c>
      <c r="G420" s="79">
        <f t="shared" si="12"/>
        <v>119799</v>
      </c>
      <c r="H420" s="79">
        <f t="shared" si="13"/>
        <v>47919.600000000006</v>
      </c>
      <c r="I420" s="80"/>
    </row>
    <row r="421" spans="2:9" ht="22.5">
      <c r="B421" s="77"/>
      <c r="C421" s="79" t="s">
        <v>37</v>
      </c>
      <c r="D421" s="79" t="s">
        <v>18</v>
      </c>
      <c r="E421" s="79">
        <v>44</v>
      </c>
      <c r="F421" s="79">
        <v>1179</v>
      </c>
      <c r="G421" s="79">
        <f t="shared" si="12"/>
        <v>51876</v>
      </c>
      <c r="H421" s="79">
        <f t="shared" si="13"/>
        <v>20750.400000000001</v>
      </c>
      <c r="I421" s="80"/>
    </row>
    <row r="422" spans="2:9" ht="22.5">
      <c r="B422" s="77"/>
      <c r="C422" s="79" t="s">
        <v>36</v>
      </c>
      <c r="D422" s="79" t="s">
        <v>24</v>
      </c>
      <c r="E422" s="79">
        <v>16</v>
      </c>
      <c r="F422" s="79">
        <v>1274</v>
      </c>
      <c r="G422" s="79">
        <f t="shared" si="12"/>
        <v>20384</v>
      </c>
      <c r="H422" s="79">
        <f t="shared" si="13"/>
        <v>4076.8</v>
      </c>
      <c r="I422" s="80"/>
    </row>
    <row r="423" spans="2:9" ht="22.5">
      <c r="B423" s="77"/>
      <c r="C423" s="79" t="s">
        <v>26</v>
      </c>
      <c r="D423" s="79" t="s">
        <v>24</v>
      </c>
      <c r="E423" s="79">
        <v>54</v>
      </c>
      <c r="F423" s="79">
        <v>1413</v>
      </c>
      <c r="G423" s="79">
        <f t="shared" si="12"/>
        <v>76302</v>
      </c>
      <c r="H423" s="79">
        <f t="shared" si="13"/>
        <v>30520.800000000003</v>
      </c>
      <c r="I423" s="80"/>
    </row>
    <row r="424" spans="2:9" ht="22.5">
      <c r="B424" s="77"/>
      <c r="C424" s="79" t="s">
        <v>26</v>
      </c>
      <c r="D424" s="79" t="s">
        <v>24</v>
      </c>
      <c r="E424" s="79">
        <v>56</v>
      </c>
      <c r="F424" s="79">
        <v>1463</v>
      </c>
      <c r="G424" s="79">
        <f t="shared" si="12"/>
        <v>81928</v>
      </c>
      <c r="H424" s="79">
        <f t="shared" si="13"/>
        <v>32771.200000000004</v>
      </c>
      <c r="I424" s="80"/>
    </row>
    <row r="425" spans="2:9" ht="22.5">
      <c r="B425" s="77"/>
      <c r="C425" s="79" t="s">
        <v>36</v>
      </c>
      <c r="D425" s="79" t="s">
        <v>18</v>
      </c>
      <c r="E425" s="79">
        <v>41</v>
      </c>
      <c r="F425" s="79">
        <v>1034</v>
      </c>
      <c r="G425" s="79">
        <f t="shared" si="12"/>
        <v>42394</v>
      </c>
      <c r="H425" s="79">
        <f t="shared" si="13"/>
        <v>12718.199999999999</v>
      </c>
      <c r="I425" s="80"/>
    </row>
    <row r="426" spans="2:9" ht="22.5">
      <c r="B426" s="77"/>
      <c r="C426" s="79" t="s">
        <v>31</v>
      </c>
      <c r="D426" s="79" t="s">
        <v>21</v>
      </c>
      <c r="E426" s="79">
        <v>67</v>
      </c>
      <c r="F426" s="79">
        <v>1093</v>
      </c>
      <c r="G426" s="79">
        <f t="shared" si="12"/>
        <v>73231</v>
      </c>
      <c r="H426" s="79">
        <f t="shared" si="13"/>
        <v>29292.400000000001</v>
      </c>
      <c r="I426" s="80"/>
    </row>
    <row r="427" spans="2:9" ht="22.5">
      <c r="B427" s="77"/>
      <c r="C427" s="79" t="s">
        <v>26</v>
      </c>
      <c r="D427" s="79" t="s">
        <v>19</v>
      </c>
      <c r="E427" s="79">
        <v>80</v>
      </c>
      <c r="F427" s="79">
        <v>1216</v>
      </c>
      <c r="G427" s="79">
        <f t="shared" si="12"/>
        <v>97280</v>
      </c>
      <c r="H427" s="79">
        <f t="shared" si="13"/>
        <v>38912</v>
      </c>
      <c r="I427" s="80"/>
    </row>
    <row r="428" spans="2:9" ht="22.5">
      <c r="B428" s="77"/>
      <c r="C428" s="79" t="s">
        <v>37</v>
      </c>
      <c r="D428" s="79" t="s">
        <v>32</v>
      </c>
      <c r="E428" s="79">
        <v>32</v>
      </c>
      <c r="F428" s="79">
        <v>1055</v>
      </c>
      <c r="G428" s="79">
        <f t="shared" si="12"/>
        <v>33760</v>
      </c>
      <c r="H428" s="79">
        <f t="shared" si="13"/>
        <v>10128</v>
      </c>
      <c r="I428" s="80"/>
    </row>
    <row r="429" spans="2:9" ht="22.5">
      <c r="B429" s="77"/>
      <c r="C429" s="79" t="s">
        <v>36</v>
      </c>
      <c r="D429" s="79" t="s">
        <v>32</v>
      </c>
      <c r="E429" s="79">
        <v>45</v>
      </c>
      <c r="F429" s="79">
        <v>1309</v>
      </c>
      <c r="G429" s="79">
        <f t="shared" si="12"/>
        <v>58905</v>
      </c>
      <c r="H429" s="79">
        <f t="shared" si="13"/>
        <v>23562</v>
      </c>
      <c r="I429" s="80"/>
    </row>
    <row r="430" spans="2:9" ht="22.5">
      <c r="B430" s="77"/>
      <c r="C430" s="79" t="s">
        <v>17</v>
      </c>
      <c r="D430" s="79" t="s">
        <v>19</v>
      </c>
      <c r="E430" s="79">
        <v>37</v>
      </c>
      <c r="F430" s="79">
        <v>1073</v>
      </c>
      <c r="G430" s="79">
        <f t="shared" si="12"/>
        <v>39701</v>
      </c>
      <c r="H430" s="79">
        <f t="shared" si="13"/>
        <v>11910.3</v>
      </c>
      <c r="I430" s="80"/>
    </row>
    <row r="431" spans="2:9" ht="22.5">
      <c r="B431" s="77"/>
      <c r="C431" s="79" t="s">
        <v>23</v>
      </c>
      <c r="D431" s="79" t="s">
        <v>27</v>
      </c>
      <c r="E431" s="79">
        <v>32</v>
      </c>
      <c r="F431" s="79">
        <v>1195</v>
      </c>
      <c r="G431" s="79">
        <f t="shared" si="12"/>
        <v>38240</v>
      </c>
      <c r="H431" s="79">
        <f t="shared" si="13"/>
        <v>11472</v>
      </c>
      <c r="I431" s="80"/>
    </row>
    <row r="432" spans="2:9" ht="22.5">
      <c r="B432" s="77"/>
      <c r="C432" s="79" t="s">
        <v>17</v>
      </c>
      <c r="D432" s="79" t="s">
        <v>18</v>
      </c>
      <c r="E432" s="79">
        <v>36</v>
      </c>
      <c r="F432" s="79">
        <v>1217</v>
      </c>
      <c r="G432" s="79">
        <f t="shared" si="12"/>
        <v>43812</v>
      </c>
      <c r="H432" s="79">
        <f t="shared" si="13"/>
        <v>13143.6</v>
      </c>
      <c r="I432" s="80"/>
    </row>
    <row r="433" spans="2:9" ht="22.5">
      <c r="B433" s="77"/>
      <c r="C433" s="79" t="s">
        <v>17</v>
      </c>
      <c r="D433" s="79" t="s">
        <v>24</v>
      </c>
      <c r="E433" s="79">
        <v>50</v>
      </c>
      <c r="F433" s="79">
        <v>1007</v>
      </c>
      <c r="G433" s="79">
        <f t="shared" si="12"/>
        <v>50350</v>
      </c>
      <c r="H433" s="79">
        <f t="shared" si="13"/>
        <v>20140</v>
      </c>
      <c r="I433" s="80"/>
    </row>
    <row r="434" spans="2:9" ht="22.5">
      <c r="B434" s="77"/>
      <c r="C434" s="79" t="s">
        <v>36</v>
      </c>
      <c r="D434" s="79" t="s">
        <v>34</v>
      </c>
      <c r="E434" s="79">
        <v>8</v>
      </c>
      <c r="F434" s="79">
        <v>1116</v>
      </c>
      <c r="G434" s="79">
        <f t="shared" si="12"/>
        <v>8928</v>
      </c>
      <c r="H434" s="79">
        <f t="shared" si="13"/>
        <v>1785.6000000000001</v>
      </c>
      <c r="I434" s="80"/>
    </row>
    <row r="435" spans="2:9" ht="22.5">
      <c r="B435" s="77"/>
      <c r="C435" s="79" t="s">
        <v>37</v>
      </c>
      <c r="D435" s="79" t="s">
        <v>34</v>
      </c>
      <c r="E435" s="79">
        <v>59</v>
      </c>
      <c r="F435" s="79">
        <v>1034</v>
      </c>
      <c r="G435" s="79">
        <f t="shared" si="12"/>
        <v>61006</v>
      </c>
      <c r="H435" s="79">
        <f t="shared" si="13"/>
        <v>24402.400000000001</v>
      </c>
      <c r="I435" s="80"/>
    </row>
    <row r="436" spans="2:9" ht="22.5">
      <c r="B436" s="77"/>
      <c r="C436" s="79" t="s">
        <v>31</v>
      </c>
      <c r="D436" s="79" t="s">
        <v>24</v>
      </c>
      <c r="E436" s="79">
        <v>26</v>
      </c>
      <c r="F436" s="79">
        <v>1182</v>
      </c>
      <c r="G436" s="79">
        <f t="shared" si="12"/>
        <v>30732</v>
      </c>
      <c r="H436" s="79">
        <f t="shared" si="13"/>
        <v>9219.6</v>
      </c>
      <c r="I436" s="80"/>
    </row>
    <row r="437" spans="2:9" ht="22.5">
      <c r="B437" s="77"/>
      <c r="C437" s="79" t="s">
        <v>26</v>
      </c>
      <c r="D437" s="79" t="s">
        <v>21</v>
      </c>
      <c r="E437" s="79">
        <v>38</v>
      </c>
      <c r="F437" s="79">
        <v>1314</v>
      </c>
      <c r="G437" s="79">
        <f t="shared" si="12"/>
        <v>49932</v>
      </c>
      <c r="H437" s="79">
        <f t="shared" si="13"/>
        <v>14979.599999999999</v>
      </c>
      <c r="I437" s="80"/>
    </row>
    <row r="438" spans="2:9" ht="22.5">
      <c r="B438" s="77"/>
      <c r="C438" s="79" t="s">
        <v>17</v>
      </c>
      <c r="D438" s="79" t="s">
        <v>34</v>
      </c>
      <c r="E438" s="79">
        <v>83</v>
      </c>
      <c r="F438" s="79">
        <v>1421</v>
      </c>
      <c r="G438" s="79">
        <f t="shared" si="12"/>
        <v>117943</v>
      </c>
      <c r="H438" s="79">
        <f t="shared" si="13"/>
        <v>47177.200000000004</v>
      </c>
      <c r="I438" s="80"/>
    </row>
    <row r="439" spans="2:9" ht="22.5">
      <c r="B439" s="77"/>
      <c r="C439" s="79" t="s">
        <v>37</v>
      </c>
      <c r="D439" s="79" t="s">
        <v>21</v>
      </c>
      <c r="E439" s="79">
        <v>72</v>
      </c>
      <c r="F439" s="79">
        <v>1229</v>
      </c>
      <c r="G439" s="79">
        <f t="shared" si="12"/>
        <v>88488</v>
      </c>
      <c r="H439" s="79">
        <f t="shared" si="13"/>
        <v>35395.200000000004</v>
      </c>
      <c r="I439" s="80"/>
    </row>
    <row r="440" spans="2:9" ht="22.5">
      <c r="B440" s="77"/>
      <c r="C440" s="79" t="s">
        <v>36</v>
      </c>
      <c r="D440" s="79" t="s">
        <v>27</v>
      </c>
      <c r="E440" s="79">
        <v>56</v>
      </c>
      <c r="F440" s="79">
        <v>1434</v>
      </c>
      <c r="G440" s="79">
        <f t="shared" si="12"/>
        <v>80304</v>
      </c>
      <c r="H440" s="79">
        <f t="shared" si="13"/>
        <v>32121.600000000002</v>
      </c>
      <c r="I440" s="80"/>
    </row>
    <row r="441" spans="2:9" ht="22.5">
      <c r="B441" s="77"/>
      <c r="C441" s="79" t="s">
        <v>36</v>
      </c>
      <c r="D441" s="79" t="s">
        <v>27</v>
      </c>
      <c r="E441" s="79">
        <v>88</v>
      </c>
      <c r="F441" s="79">
        <v>1019</v>
      </c>
      <c r="G441" s="79">
        <f t="shared" si="12"/>
        <v>89672</v>
      </c>
      <c r="H441" s="79">
        <f t="shared" si="13"/>
        <v>35868.800000000003</v>
      </c>
      <c r="I441" s="80"/>
    </row>
    <row r="442" spans="2:9" ht="22.5">
      <c r="B442" s="77"/>
      <c r="C442" s="79" t="s">
        <v>36</v>
      </c>
      <c r="D442" s="79" t="s">
        <v>32</v>
      </c>
      <c r="E442" s="79">
        <v>95</v>
      </c>
      <c r="F442" s="79">
        <v>1259</v>
      </c>
      <c r="G442" s="79">
        <f t="shared" si="12"/>
        <v>119605</v>
      </c>
      <c r="H442" s="79">
        <f t="shared" si="13"/>
        <v>47842</v>
      </c>
      <c r="I442" s="80"/>
    </row>
    <row r="443" spans="2:9" ht="22.5">
      <c r="B443" s="77"/>
      <c r="C443" s="79" t="s">
        <v>36</v>
      </c>
      <c r="D443" s="79" t="s">
        <v>32</v>
      </c>
      <c r="E443" s="79">
        <v>20</v>
      </c>
      <c r="F443" s="79">
        <v>1268</v>
      </c>
      <c r="G443" s="79">
        <f t="shared" si="12"/>
        <v>25360</v>
      </c>
      <c r="H443" s="79">
        <f t="shared" si="13"/>
        <v>5072</v>
      </c>
      <c r="I443" s="80"/>
    </row>
    <row r="444" spans="2:9" ht="22.5">
      <c r="B444" s="77"/>
      <c r="C444" s="79" t="s">
        <v>37</v>
      </c>
      <c r="D444" s="79" t="s">
        <v>27</v>
      </c>
      <c r="E444" s="79">
        <v>17</v>
      </c>
      <c r="F444" s="79">
        <v>1287</v>
      </c>
      <c r="G444" s="79">
        <f t="shared" si="12"/>
        <v>21879</v>
      </c>
      <c r="H444" s="79">
        <f t="shared" si="13"/>
        <v>4375.8</v>
      </c>
      <c r="I444" s="80"/>
    </row>
    <row r="445" spans="2:9" ht="22.5">
      <c r="B445" s="77"/>
      <c r="C445" s="79" t="s">
        <v>23</v>
      </c>
      <c r="D445" s="79" t="s">
        <v>24</v>
      </c>
      <c r="E445" s="79">
        <v>40</v>
      </c>
      <c r="F445" s="79">
        <v>1424</v>
      </c>
      <c r="G445" s="79">
        <f t="shared" si="12"/>
        <v>56960</v>
      </c>
      <c r="H445" s="79">
        <f t="shared" si="13"/>
        <v>22784</v>
      </c>
      <c r="I445" s="80"/>
    </row>
    <row r="446" spans="2:9" ht="22.5">
      <c r="B446" s="77"/>
      <c r="C446" s="79" t="s">
        <v>26</v>
      </c>
      <c r="D446" s="79" t="s">
        <v>27</v>
      </c>
      <c r="E446" s="79">
        <v>34</v>
      </c>
      <c r="F446" s="79">
        <v>1317</v>
      </c>
      <c r="G446" s="79">
        <f t="shared" si="12"/>
        <v>44778</v>
      </c>
      <c r="H446" s="79">
        <f t="shared" si="13"/>
        <v>13433.4</v>
      </c>
      <c r="I446" s="80"/>
    </row>
    <row r="447" spans="2:9" ht="22.5">
      <c r="B447" s="77"/>
      <c r="C447" s="79" t="s">
        <v>17</v>
      </c>
      <c r="D447" s="79" t="s">
        <v>19</v>
      </c>
      <c r="E447" s="79">
        <v>49</v>
      </c>
      <c r="F447" s="79">
        <v>1048</v>
      </c>
      <c r="G447" s="79">
        <f t="shared" si="12"/>
        <v>51352</v>
      </c>
      <c r="H447" s="79">
        <f t="shared" si="13"/>
        <v>20540.800000000003</v>
      </c>
      <c r="I447" s="80"/>
    </row>
    <row r="448" spans="2:9" ht="22.5">
      <c r="B448" s="77"/>
      <c r="C448" s="79" t="s">
        <v>23</v>
      </c>
      <c r="D448" s="79" t="s">
        <v>24</v>
      </c>
      <c r="E448" s="79">
        <v>39</v>
      </c>
      <c r="F448" s="79">
        <v>1354</v>
      </c>
      <c r="G448" s="79">
        <f t="shared" si="12"/>
        <v>52806</v>
      </c>
      <c r="H448" s="79">
        <f t="shared" si="13"/>
        <v>21122.400000000001</v>
      </c>
      <c r="I448" s="80"/>
    </row>
    <row r="449" spans="2:9" ht="22.5">
      <c r="B449" s="77"/>
      <c r="C449" s="79" t="s">
        <v>31</v>
      </c>
      <c r="D449" s="79" t="s">
        <v>34</v>
      </c>
      <c r="E449" s="79">
        <v>61</v>
      </c>
      <c r="F449" s="79">
        <v>1005</v>
      </c>
      <c r="G449" s="79">
        <f t="shared" si="12"/>
        <v>61305</v>
      </c>
      <c r="H449" s="79">
        <f t="shared" si="13"/>
        <v>24522</v>
      </c>
      <c r="I449" s="80"/>
    </row>
    <row r="450" spans="2:9" ht="22.5">
      <c r="B450" s="77"/>
      <c r="C450" s="79" t="s">
        <v>31</v>
      </c>
      <c r="D450" s="79" t="s">
        <v>21</v>
      </c>
      <c r="E450" s="79">
        <v>41</v>
      </c>
      <c r="F450" s="79">
        <v>1045</v>
      </c>
      <c r="G450" s="79">
        <f t="shared" si="12"/>
        <v>42845</v>
      </c>
      <c r="H450" s="79">
        <f t="shared" si="13"/>
        <v>12853.5</v>
      </c>
      <c r="I450" s="80"/>
    </row>
    <row r="451" spans="2:9" ht="22.5">
      <c r="B451" s="77"/>
      <c r="C451" s="79" t="s">
        <v>26</v>
      </c>
      <c r="D451" s="79" t="s">
        <v>19</v>
      </c>
      <c r="E451" s="79">
        <v>53</v>
      </c>
      <c r="F451" s="79">
        <v>1207</v>
      </c>
      <c r="G451" s="79">
        <f t="shared" si="12"/>
        <v>63971</v>
      </c>
      <c r="H451" s="79">
        <f t="shared" si="13"/>
        <v>25588.400000000001</v>
      </c>
      <c r="I451" s="80"/>
    </row>
    <row r="452" spans="2:9" ht="22.5">
      <c r="B452" s="77"/>
      <c r="C452" s="79" t="s">
        <v>23</v>
      </c>
      <c r="D452" s="79" t="s">
        <v>19</v>
      </c>
      <c r="E452" s="79">
        <v>50</v>
      </c>
      <c r="F452" s="79">
        <v>1038</v>
      </c>
      <c r="G452" s="79">
        <f t="shared" si="12"/>
        <v>51900</v>
      </c>
      <c r="H452" s="79">
        <f t="shared" si="13"/>
        <v>20760</v>
      </c>
      <c r="I452" s="80"/>
    </row>
    <row r="453" spans="2:9" ht="22.5">
      <c r="B453" s="77"/>
      <c r="C453" s="79" t="s">
        <v>17</v>
      </c>
      <c r="D453" s="79" t="s">
        <v>24</v>
      </c>
      <c r="E453" s="79">
        <v>19</v>
      </c>
      <c r="F453" s="79">
        <v>1213</v>
      </c>
      <c r="G453" s="79">
        <f t="shared" si="12"/>
        <v>23047</v>
      </c>
      <c r="H453" s="79">
        <f t="shared" si="13"/>
        <v>4609.4000000000005</v>
      </c>
      <c r="I453" s="80"/>
    </row>
    <row r="454" spans="2:9" ht="22.5">
      <c r="B454" s="77"/>
      <c r="C454" s="79" t="s">
        <v>17</v>
      </c>
      <c r="D454" s="79" t="s">
        <v>18</v>
      </c>
      <c r="E454" s="79">
        <v>73</v>
      </c>
      <c r="F454" s="79">
        <v>1304</v>
      </c>
      <c r="G454" s="79">
        <f>E454*F454</f>
        <v>95192</v>
      </c>
      <c r="H454" s="79">
        <f>IF(G454&lt;=30000,G454*$M$9,IF(G454&lt;=50000,$M$10*G454,$M$11*G454))</f>
        <v>38076.800000000003</v>
      </c>
      <c r="I454" s="80"/>
    </row>
    <row r="455" spans="2:9" ht="22.5">
      <c r="B455" s="77"/>
      <c r="C455" s="79" t="s">
        <v>31</v>
      </c>
      <c r="D455" s="79" t="s">
        <v>34</v>
      </c>
      <c r="E455" s="79">
        <v>17</v>
      </c>
      <c r="F455" s="79">
        <v>1412</v>
      </c>
      <c r="G455" s="79">
        <f>E455*F455</f>
        <v>24004</v>
      </c>
      <c r="H455" s="79">
        <f>IF(G455&lt;=30000,G455*$M$9,IF(G455&lt;=50000,$M$10*G455,$M$11*G455))</f>
        <v>4800.8</v>
      </c>
      <c r="I455" s="80"/>
    </row>
    <row r="456" spans="2:9" ht="22.5">
      <c r="B456" s="77"/>
      <c r="C456" s="79" t="s">
        <v>26</v>
      </c>
      <c r="D456" s="79" t="s">
        <v>18</v>
      </c>
      <c r="E456" s="79">
        <v>13</v>
      </c>
      <c r="F456" s="79">
        <v>1003</v>
      </c>
      <c r="G456" s="79">
        <f>E456*F456</f>
        <v>13039</v>
      </c>
      <c r="H456" s="79">
        <f>IF(G456&lt;=30000,G456*$M$9,IF(G456&lt;=50000,$M$10*G456,$M$11*G456))</f>
        <v>2607.8000000000002</v>
      </c>
      <c r="I456" s="80"/>
    </row>
    <row r="457" spans="2:9" ht="22.5">
      <c r="B457" s="77"/>
      <c r="C457" s="79" t="s">
        <v>31</v>
      </c>
      <c r="D457" s="79" t="s">
        <v>21</v>
      </c>
      <c r="E457" s="79">
        <v>89</v>
      </c>
      <c r="F457" s="79">
        <v>1085</v>
      </c>
      <c r="G457" s="79">
        <f>E457*F457</f>
        <v>96565</v>
      </c>
      <c r="H457" s="79">
        <f>IF(G457&lt;=30000,G457*$M$9,IF(G457&lt;=50000,$M$10*G457,$M$11*G457))</f>
        <v>38626</v>
      </c>
      <c r="I457" s="80"/>
    </row>
    <row r="458" spans="2:9" ht="22.5">
      <c r="B458" s="77"/>
      <c r="C458" s="79" t="s">
        <v>31</v>
      </c>
      <c r="D458" s="79" t="s">
        <v>18</v>
      </c>
      <c r="E458" s="79">
        <v>22</v>
      </c>
      <c r="F458" s="79">
        <v>1305</v>
      </c>
      <c r="G458" s="79">
        <f>E458*F458</f>
        <v>28710</v>
      </c>
      <c r="H458" s="79">
        <f>IF(G458&lt;=30000,G458*$M$9,IF(G458&lt;=50000,$M$10*G458,$M$11*G458))</f>
        <v>5742</v>
      </c>
      <c r="I458" s="80"/>
    </row>
    <row r="459" spans="2:9" ht="15.75" thickBot="1">
      <c r="B459" s="81"/>
      <c r="C459" s="82"/>
      <c r="D459" s="82"/>
      <c r="E459" s="82"/>
      <c r="F459" s="82"/>
      <c r="G459" s="82"/>
      <c r="H459" s="82"/>
      <c r="I459" s="8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5"/>
  <sheetViews>
    <sheetView showGridLines="0" topLeftCell="B1" workbookViewId="0">
      <selection activeCell="B2" sqref="B2"/>
    </sheetView>
  </sheetViews>
  <sheetFormatPr defaultRowHeight="15"/>
  <cols>
    <col min="1" max="1" width="0" hidden="1" customWidth="1"/>
    <col min="3" max="3" width="10.5703125" bestFit="1" customWidth="1"/>
    <col min="7" max="9" width="1.85546875" customWidth="1"/>
  </cols>
  <sheetData>
    <row r="1" spans="1:11" ht="22.5">
      <c r="A1" s="5" t="s">
        <v>13</v>
      </c>
      <c r="B1" s="69" t="s">
        <v>1</v>
      </c>
      <c r="C1" s="69" t="s">
        <v>14</v>
      </c>
      <c r="D1" s="69" t="s">
        <v>2</v>
      </c>
      <c r="E1" s="69" t="s">
        <v>15</v>
      </c>
    </row>
    <row r="2" spans="1:11" ht="22.5">
      <c r="A2" s="6" t="s">
        <v>17</v>
      </c>
      <c r="B2" s="68" t="s">
        <v>18</v>
      </c>
      <c r="C2" s="68">
        <v>32</v>
      </c>
      <c r="D2" s="68">
        <f>VLOOKUP(B2,$J$2:$K$9,2,FALSE)</f>
        <v>1152</v>
      </c>
      <c r="E2" s="68"/>
      <c r="J2" s="69" t="s">
        <v>1</v>
      </c>
      <c r="K2" s="69" t="s">
        <v>2</v>
      </c>
    </row>
    <row r="3" spans="1:11" ht="22.5">
      <c r="A3" s="6" t="s">
        <v>17</v>
      </c>
      <c r="B3" s="68" t="s">
        <v>19</v>
      </c>
      <c r="C3" s="68">
        <v>98</v>
      </c>
      <c r="D3" s="68">
        <f t="shared" ref="D3:D66" si="0">VLOOKUP(B3,$J$2:$K$9,2,FALSE)</f>
        <v>1432</v>
      </c>
      <c r="E3" s="68"/>
      <c r="J3" s="72" t="s">
        <v>18</v>
      </c>
      <c r="K3" s="68">
        <v>1152</v>
      </c>
    </row>
    <row r="4" spans="1:11" ht="22.5">
      <c r="A4" s="6" t="s">
        <v>17</v>
      </c>
      <c r="B4" s="68" t="s">
        <v>21</v>
      </c>
      <c r="C4" s="68">
        <v>42</v>
      </c>
      <c r="D4" s="68">
        <f t="shared" si="0"/>
        <v>1995</v>
      </c>
      <c r="E4" s="68"/>
      <c r="J4" s="72" t="s">
        <v>19</v>
      </c>
      <c r="K4" s="68">
        <v>1432</v>
      </c>
    </row>
    <row r="5" spans="1:11" ht="22.5">
      <c r="A5" s="6" t="s">
        <v>23</v>
      </c>
      <c r="B5" s="68" t="s">
        <v>24</v>
      </c>
      <c r="C5" s="68">
        <v>65</v>
      </c>
      <c r="D5" s="68">
        <f t="shared" si="0"/>
        <v>1903</v>
      </c>
      <c r="E5" s="68"/>
      <c r="J5" s="72" t="s">
        <v>21</v>
      </c>
      <c r="K5" s="68">
        <v>1995</v>
      </c>
    </row>
    <row r="6" spans="1:11" ht="22.5">
      <c r="A6" s="6" t="s">
        <v>26</v>
      </c>
      <c r="B6" s="68" t="s">
        <v>27</v>
      </c>
      <c r="C6" s="68">
        <v>17</v>
      </c>
      <c r="D6" s="68">
        <f t="shared" si="0"/>
        <v>1044</v>
      </c>
      <c r="E6" s="68"/>
      <c r="J6" s="72" t="s">
        <v>24</v>
      </c>
      <c r="K6" s="68">
        <v>1903</v>
      </c>
    </row>
    <row r="7" spans="1:11" ht="22.5">
      <c r="A7" s="6" t="s">
        <v>23</v>
      </c>
      <c r="B7" s="68" t="s">
        <v>24</v>
      </c>
      <c r="C7" s="68">
        <v>37</v>
      </c>
      <c r="D7" s="68">
        <f t="shared" si="0"/>
        <v>1903</v>
      </c>
      <c r="E7" s="68"/>
      <c r="J7" s="72" t="s">
        <v>27</v>
      </c>
      <c r="K7" s="68">
        <v>1044</v>
      </c>
    </row>
    <row r="8" spans="1:11" ht="22.5">
      <c r="A8" s="6" t="s">
        <v>26</v>
      </c>
      <c r="B8" s="68" t="s">
        <v>21</v>
      </c>
      <c r="C8" s="68">
        <v>96</v>
      </c>
      <c r="D8" s="68">
        <f t="shared" si="0"/>
        <v>1995</v>
      </c>
      <c r="E8" s="68"/>
      <c r="J8" s="72" t="s">
        <v>32</v>
      </c>
      <c r="K8" s="68">
        <v>1316</v>
      </c>
    </row>
    <row r="9" spans="1:11" ht="22.5">
      <c r="A9" s="6" t="s">
        <v>31</v>
      </c>
      <c r="B9" s="68" t="s">
        <v>32</v>
      </c>
      <c r="C9" s="68">
        <v>74</v>
      </c>
      <c r="D9" s="68">
        <f t="shared" si="0"/>
        <v>1316</v>
      </c>
      <c r="E9" s="68"/>
      <c r="J9" s="72" t="s">
        <v>34</v>
      </c>
      <c r="K9" s="68">
        <v>1711</v>
      </c>
    </row>
    <row r="10" spans="1:11" ht="22.5">
      <c r="A10" s="6" t="s">
        <v>26</v>
      </c>
      <c r="B10" s="68" t="s">
        <v>34</v>
      </c>
      <c r="C10" s="68">
        <v>80</v>
      </c>
      <c r="D10" s="68">
        <f t="shared" si="0"/>
        <v>1711</v>
      </c>
      <c r="E10" s="68"/>
    </row>
    <row r="11" spans="1:11" ht="22.5">
      <c r="A11" s="6" t="s">
        <v>17</v>
      </c>
      <c r="B11" s="68" t="s">
        <v>24</v>
      </c>
      <c r="C11" s="68">
        <v>100</v>
      </c>
      <c r="D11" s="68">
        <f t="shared" si="0"/>
        <v>1903</v>
      </c>
      <c r="E11" s="68"/>
    </row>
    <row r="12" spans="1:11" ht="22.5">
      <c r="A12" s="6" t="s">
        <v>17</v>
      </c>
      <c r="B12" s="68" t="s">
        <v>21</v>
      </c>
      <c r="C12" s="68">
        <v>28</v>
      </c>
      <c r="D12" s="68">
        <f t="shared" si="0"/>
        <v>1995</v>
      </c>
      <c r="E12" s="68"/>
    </row>
    <row r="13" spans="1:11" ht="22.5">
      <c r="A13" s="6" t="s">
        <v>17</v>
      </c>
      <c r="B13" s="68" t="s">
        <v>18</v>
      </c>
      <c r="C13" s="68">
        <v>22</v>
      </c>
      <c r="D13" s="68">
        <f t="shared" si="0"/>
        <v>1152</v>
      </c>
      <c r="E13" s="68"/>
    </row>
    <row r="14" spans="1:11" ht="22.5">
      <c r="A14" s="6" t="s">
        <v>23</v>
      </c>
      <c r="B14" s="68" t="s">
        <v>34</v>
      </c>
      <c r="C14" s="68">
        <v>50</v>
      </c>
      <c r="D14" s="68">
        <f t="shared" si="0"/>
        <v>1711</v>
      </c>
      <c r="E14" s="68"/>
    </row>
    <row r="15" spans="1:11" ht="22.5">
      <c r="A15" s="6" t="s">
        <v>26</v>
      </c>
      <c r="B15" s="68" t="s">
        <v>21</v>
      </c>
      <c r="C15" s="68">
        <v>53</v>
      </c>
      <c r="D15" s="68">
        <f t="shared" si="0"/>
        <v>1995</v>
      </c>
      <c r="E15" s="68"/>
    </row>
    <row r="16" spans="1:11" ht="22.5">
      <c r="A16" s="6" t="s">
        <v>23</v>
      </c>
      <c r="B16" s="68" t="s">
        <v>21</v>
      </c>
      <c r="C16" s="68">
        <v>99</v>
      </c>
      <c r="D16" s="68">
        <f t="shared" si="0"/>
        <v>1995</v>
      </c>
      <c r="E16" s="68"/>
    </row>
    <row r="17" spans="1:5" ht="22.5">
      <c r="A17" s="6" t="s">
        <v>17</v>
      </c>
      <c r="B17" s="68" t="s">
        <v>21</v>
      </c>
      <c r="C17" s="68">
        <v>96</v>
      </c>
      <c r="D17" s="68">
        <f t="shared" si="0"/>
        <v>1995</v>
      </c>
      <c r="E17" s="68"/>
    </row>
    <row r="18" spans="1:5" ht="22.5">
      <c r="A18" s="6" t="s">
        <v>23</v>
      </c>
      <c r="B18" s="68" t="s">
        <v>21</v>
      </c>
      <c r="C18" s="68">
        <v>30</v>
      </c>
      <c r="D18" s="68">
        <f t="shared" si="0"/>
        <v>1995</v>
      </c>
      <c r="E18" s="68"/>
    </row>
    <row r="19" spans="1:5" ht="22.5">
      <c r="A19" s="6" t="s">
        <v>23</v>
      </c>
      <c r="B19" s="68" t="s">
        <v>27</v>
      </c>
      <c r="C19" s="68">
        <v>37</v>
      </c>
      <c r="D19" s="68">
        <f t="shared" si="0"/>
        <v>1044</v>
      </c>
      <c r="E19" s="68"/>
    </row>
    <row r="20" spans="1:5" ht="22.5">
      <c r="A20" s="6" t="s">
        <v>31</v>
      </c>
      <c r="B20" s="68" t="s">
        <v>27</v>
      </c>
      <c r="C20" s="68">
        <v>68</v>
      </c>
      <c r="D20" s="68">
        <f t="shared" si="0"/>
        <v>1044</v>
      </c>
      <c r="E20" s="68"/>
    </row>
    <row r="21" spans="1:5" ht="22.5">
      <c r="A21" s="6" t="s">
        <v>17</v>
      </c>
      <c r="B21" s="68" t="s">
        <v>34</v>
      </c>
      <c r="C21" s="68">
        <v>15</v>
      </c>
      <c r="D21" s="68">
        <f t="shared" si="0"/>
        <v>1711</v>
      </c>
      <c r="E21" s="68"/>
    </row>
    <row r="22" spans="1:5" ht="22.5">
      <c r="A22" s="6" t="s">
        <v>36</v>
      </c>
      <c r="B22" s="68" t="s">
        <v>24</v>
      </c>
      <c r="C22" s="68">
        <v>28</v>
      </c>
      <c r="D22" s="68">
        <f t="shared" si="0"/>
        <v>1903</v>
      </c>
      <c r="E22" s="68"/>
    </row>
    <row r="23" spans="1:5" ht="22.5">
      <c r="A23" s="6" t="s">
        <v>23</v>
      </c>
      <c r="B23" s="68" t="s">
        <v>19</v>
      </c>
      <c r="C23" s="68">
        <v>29</v>
      </c>
      <c r="D23" s="68">
        <f t="shared" si="0"/>
        <v>1432</v>
      </c>
      <c r="E23" s="68"/>
    </row>
    <row r="24" spans="1:5" ht="22.5">
      <c r="A24" s="6" t="s">
        <v>17</v>
      </c>
      <c r="B24" s="68" t="s">
        <v>32</v>
      </c>
      <c r="C24" s="68">
        <v>96</v>
      </c>
      <c r="D24" s="68">
        <f t="shared" si="0"/>
        <v>1316</v>
      </c>
      <c r="E24" s="68"/>
    </row>
    <row r="25" spans="1:5" ht="22.5">
      <c r="A25" s="6" t="s">
        <v>17</v>
      </c>
      <c r="B25" s="68" t="s">
        <v>24</v>
      </c>
      <c r="C25" s="68">
        <v>85</v>
      </c>
      <c r="D25" s="68">
        <f t="shared" si="0"/>
        <v>1903</v>
      </c>
      <c r="E25" s="68"/>
    </row>
    <row r="26" spans="1:5" ht="22.5">
      <c r="A26" s="6" t="s">
        <v>31</v>
      </c>
      <c r="B26" s="68" t="s">
        <v>24</v>
      </c>
      <c r="C26" s="68">
        <v>82</v>
      </c>
      <c r="D26" s="68">
        <f t="shared" si="0"/>
        <v>1903</v>
      </c>
      <c r="E26" s="68"/>
    </row>
    <row r="27" spans="1:5" ht="22.5">
      <c r="A27" s="6" t="s">
        <v>17</v>
      </c>
      <c r="B27" s="68" t="s">
        <v>24</v>
      </c>
      <c r="C27" s="68">
        <v>11</v>
      </c>
      <c r="D27" s="68">
        <f t="shared" si="0"/>
        <v>1903</v>
      </c>
      <c r="E27" s="68"/>
    </row>
    <row r="28" spans="1:5" ht="22.5">
      <c r="A28" s="6" t="s">
        <v>31</v>
      </c>
      <c r="B28" s="68" t="s">
        <v>27</v>
      </c>
      <c r="C28" s="68">
        <v>5</v>
      </c>
      <c r="D28" s="68">
        <f t="shared" si="0"/>
        <v>1044</v>
      </c>
      <c r="E28" s="68"/>
    </row>
    <row r="29" spans="1:5" ht="22.5">
      <c r="A29" s="6" t="s">
        <v>23</v>
      </c>
      <c r="B29" s="68" t="s">
        <v>18</v>
      </c>
      <c r="C29" s="68">
        <v>5</v>
      </c>
      <c r="D29" s="68">
        <f t="shared" si="0"/>
        <v>1152</v>
      </c>
      <c r="E29" s="68"/>
    </row>
    <row r="30" spans="1:5" ht="22.5">
      <c r="A30" s="6" t="s">
        <v>37</v>
      </c>
      <c r="B30" s="68" t="s">
        <v>19</v>
      </c>
      <c r="C30" s="68">
        <v>15</v>
      </c>
      <c r="D30" s="68">
        <f t="shared" si="0"/>
        <v>1432</v>
      </c>
      <c r="E30" s="68"/>
    </row>
    <row r="31" spans="1:5" ht="22.5">
      <c r="A31" s="6" t="s">
        <v>26</v>
      </c>
      <c r="B31" s="68" t="s">
        <v>34</v>
      </c>
      <c r="C31" s="68">
        <v>94</v>
      </c>
      <c r="D31" s="68">
        <f t="shared" si="0"/>
        <v>1711</v>
      </c>
      <c r="E31" s="68"/>
    </row>
    <row r="32" spans="1:5" ht="22.5">
      <c r="A32" s="6" t="s">
        <v>36</v>
      </c>
      <c r="B32" s="68" t="s">
        <v>27</v>
      </c>
      <c r="C32" s="68">
        <v>11</v>
      </c>
      <c r="D32" s="68">
        <f t="shared" si="0"/>
        <v>1044</v>
      </c>
      <c r="E32" s="68"/>
    </row>
    <row r="33" spans="1:5" ht="22.5">
      <c r="A33" s="6" t="s">
        <v>23</v>
      </c>
      <c r="B33" s="68" t="s">
        <v>27</v>
      </c>
      <c r="C33" s="68">
        <v>84</v>
      </c>
      <c r="D33" s="68">
        <f t="shared" si="0"/>
        <v>1044</v>
      </c>
      <c r="E33" s="68"/>
    </row>
    <row r="34" spans="1:5" ht="22.5">
      <c r="A34" s="6" t="s">
        <v>31</v>
      </c>
      <c r="B34" s="68" t="s">
        <v>32</v>
      </c>
      <c r="C34" s="68">
        <v>62</v>
      </c>
      <c r="D34" s="68">
        <f t="shared" si="0"/>
        <v>1316</v>
      </c>
      <c r="E34" s="68"/>
    </row>
    <row r="35" spans="1:5" ht="22.5">
      <c r="A35" s="6" t="s">
        <v>23</v>
      </c>
      <c r="B35" s="68" t="s">
        <v>27</v>
      </c>
      <c r="C35" s="68">
        <v>64</v>
      </c>
      <c r="D35" s="68">
        <f t="shared" si="0"/>
        <v>1044</v>
      </c>
      <c r="E35" s="68"/>
    </row>
    <row r="36" spans="1:5" ht="22.5">
      <c r="A36" s="6" t="s">
        <v>36</v>
      </c>
      <c r="B36" s="68" t="s">
        <v>32</v>
      </c>
      <c r="C36" s="68">
        <v>39</v>
      </c>
      <c r="D36" s="68">
        <f t="shared" si="0"/>
        <v>1316</v>
      </c>
      <c r="E36" s="68"/>
    </row>
    <row r="37" spans="1:5" ht="22.5">
      <c r="A37" s="6" t="s">
        <v>23</v>
      </c>
      <c r="B37" s="68" t="s">
        <v>19</v>
      </c>
      <c r="C37" s="68">
        <v>21</v>
      </c>
      <c r="D37" s="68">
        <f t="shared" si="0"/>
        <v>1432</v>
      </c>
      <c r="E37" s="68"/>
    </row>
    <row r="38" spans="1:5" ht="22.5">
      <c r="A38" s="6" t="s">
        <v>37</v>
      </c>
      <c r="B38" s="68" t="s">
        <v>34</v>
      </c>
      <c r="C38" s="68">
        <v>30</v>
      </c>
      <c r="D38" s="68">
        <f t="shared" si="0"/>
        <v>1711</v>
      </c>
      <c r="E38" s="68"/>
    </row>
    <row r="39" spans="1:5" ht="22.5">
      <c r="A39" s="6" t="s">
        <v>26</v>
      </c>
      <c r="B39" s="68" t="s">
        <v>18</v>
      </c>
      <c r="C39" s="68">
        <v>69</v>
      </c>
      <c r="D39" s="68">
        <f t="shared" si="0"/>
        <v>1152</v>
      </c>
      <c r="E39" s="68"/>
    </row>
    <row r="40" spans="1:5" ht="22.5">
      <c r="A40" s="6" t="s">
        <v>37</v>
      </c>
      <c r="B40" s="68" t="s">
        <v>34</v>
      </c>
      <c r="C40" s="68">
        <v>11</v>
      </c>
      <c r="D40" s="68">
        <f t="shared" si="0"/>
        <v>1711</v>
      </c>
      <c r="E40" s="68"/>
    </row>
    <row r="41" spans="1:5" ht="22.5">
      <c r="A41" s="6" t="s">
        <v>26</v>
      </c>
      <c r="B41" s="68" t="s">
        <v>24</v>
      </c>
      <c r="C41" s="68">
        <v>88</v>
      </c>
      <c r="D41" s="68">
        <f t="shared" si="0"/>
        <v>1903</v>
      </c>
      <c r="E41" s="68"/>
    </row>
    <row r="42" spans="1:5" ht="22.5">
      <c r="A42" s="6" t="s">
        <v>23</v>
      </c>
      <c r="B42" s="68" t="s">
        <v>32</v>
      </c>
      <c r="C42" s="68">
        <v>88</v>
      </c>
      <c r="D42" s="68">
        <f t="shared" si="0"/>
        <v>1316</v>
      </c>
      <c r="E42" s="68"/>
    </row>
    <row r="43" spans="1:5" ht="22.5">
      <c r="A43" s="6" t="s">
        <v>31</v>
      </c>
      <c r="B43" s="68" t="s">
        <v>27</v>
      </c>
      <c r="C43" s="68">
        <v>18</v>
      </c>
      <c r="D43" s="68">
        <f t="shared" si="0"/>
        <v>1044</v>
      </c>
      <c r="E43" s="68"/>
    </row>
    <row r="44" spans="1:5" ht="22.5">
      <c r="A44" s="6" t="s">
        <v>26</v>
      </c>
      <c r="B44" s="68" t="s">
        <v>27</v>
      </c>
      <c r="C44" s="68">
        <v>94</v>
      </c>
      <c r="D44" s="68">
        <f t="shared" si="0"/>
        <v>1044</v>
      </c>
      <c r="E44" s="68"/>
    </row>
    <row r="45" spans="1:5" ht="22.5">
      <c r="A45" s="6" t="s">
        <v>23</v>
      </c>
      <c r="B45" s="68" t="s">
        <v>18</v>
      </c>
      <c r="C45" s="68">
        <v>15</v>
      </c>
      <c r="D45" s="68">
        <f t="shared" si="0"/>
        <v>1152</v>
      </c>
      <c r="E45" s="68"/>
    </row>
    <row r="46" spans="1:5" ht="22.5">
      <c r="A46" s="6" t="s">
        <v>31</v>
      </c>
      <c r="B46" s="68" t="s">
        <v>18</v>
      </c>
      <c r="C46" s="68">
        <v>80</v>
      </c>
      <c r="D46" s="68">
        <f t="shared" si="0"/>
        <v>1152</v>
      </c>
      <c r="E46" s="68"/>
    </row>
    <row r="47" spans="1:5" ht="22.5">
      <c r="A47" s="6" t="s">
        <v>17</v>
      </c>
      <c r="B47" s="68" t="s">
        <v>19</v>
      </c>
      <c r="C47" s="68">
        <v>95</v>
      </c>
      <c r="D47" s="68">
        <f t="shared" si="0"/>
        <v>1432</v>
      </c>
      <c r="E47" s="68"/>
    </row>
    <row r="48" spans="1:5" ht="22.5">
      <c r="A48" s="6" t="s">
        <v>26</v>
      </c>
      <c r="B48" s="68" t="s">
        <v>27</v>
      </c>
      <c r="C48" s="68">
        <v>4</v>
      </c>
      <c r="D48" s="68">
        <f t="shared" si="0"/>
        <v>1044</v>
      </c>
      <c r="E48" s="68"/>
    </row>
    <row r="49" spans="1:5" ht="22.5">
      <c r="A49" s="6" t="s">
        <v>23</v>
      </c>
      <c r="B49" s="68" t="s">
        <v>18</v>
      </c>
      <c r="C49" s="68">
        <v>91</v>
      </c>
      <c r="D49" s="68">
        <f t="shared" si="0"/>
        <v>1152</v>
      </c>
      <c r="E49" s="68"/>
    </row>
    <row r="50" spans="1:5" ht="22.5">
      <c r="A50" s="6" t="s">
        <v>36</v>
      </c>
      <c r="B50" s="68" t="s">
        <v>27</v>
      </c>
      <c r="C50" s="68">
        <v>70</v>
      </c>
      <c r="D50" s="68">
        <f t="shared" si="0"/>
        <v>1044</v>
      </c>
      <c r="E50" s="68"/>
    </row>
    <row r="51" spans="1:5" ht="22.5">
      <c r="A51" s="6" t="s">
        <v>37</v>
      </c>
      <c r="B51" s="68" t="s">
        <v>21</v>
      </c>
      <c r="C51" s="68">
        <v>85</v>
      </c>
      <c r="D51" s="68">
        <f t="shared" si="0"/>
        <v>1995</v>
      </c>
      <c r="E51" s="68"/>
    </row>
    <row r="52" spans="1:5" ht="22.5">
      <c r="A52" s="6" t="s">
        <v>23</v>
      </c>
      <c r="B52" s="68" t="s">
        <v>18</v>
      </c>
      <c r="C52" s="68">
        <v>98</v>
      </c>
      <c r="D52" s="68">
        <f t="shared" si="0"/>
        <v>1152</v>
      </c>
      <c r="E52" s="68"/>
    </row>
    <row r="53" spans="1:5" ht="22.5">
      <c r="A53" s="6" t="s">
        <v>23</v>
      </c>
      <c r="B53" s="68" t="s">
        <v>21</v>
      </c>
      <c r="C53" s="68">
        <v>64</v>
      </c>
      <c r="D53" s="68">
        <f t="shared" si="0"/>
        <v>1995</v>
      </c>
      <c r="E53" s="68"/>
    </row>
    <row r="54" spans="1:5" ht="22.5">
      <c r="A54" s="6" t="s">
        <v>36</v>
      </c>
      <c r="B54" s="68" t="s">
        <v>19</v>
      </c>
      <c r="C54" s="68">
        <v>88</v>
      </c>
      <c r="D54" s="68">
        <f t="shared" si="0"/>
        <v>1432</v>
      </c>
      <c r="E54" s="68"/>
    </row>
    <row r="55" spans="1:5" ht="22.5">
      <c r="A55" s="6" t="s">
        <v>17</v>
      </c>
      <c r="B55" s="68" t="s">
        <v>21</v>
      </c>
      <c r="C55" s="68">
        <v>44</v>
      </c>
      <c r="D55" s="68">
        <f t="shared" si="0"/>
        <v>1995</v>
      </c>
      <c r="E55" s="68"/>
    </row>
    <row r="56" spans="1:5" ht="22.5">
      <c r="A56" s="6" t="s">
        <v>23</v>
      </c>
      <c r="B56" s="68" t="s">
        <v>24</v>
      </c>
      <c r="C56" s="68">
        <v>91</v>
      </c>
      <c r="D56" s="68">
        <f t="shared" si="0"/>
        <v>1903</v>
      </c>
      <c r="E56" s="68"/>
    </row>
    <row r="57" spans="1:5" ht="22.5">
      <c r="A57" s="6" t="s">
        <v>31</v>
      </c>
      <c r="B57" s="68" t="s">
        <v>32</v>
      </c>
      <c r="C57" s="68">
        <v>69</v>
      </c>
      <c r="D57" s="68">
        <f t="shared" si="0"/>
        <v>1316</v>
      </c>
      <c r="E57" s="68"/>
    </row>
    <row r="58" spans="1:5" ht="22.5">
      <c r="A58" s="6" t="s">
        <v>31</v>
      </c>
      <c r="B58" s="68" t="s">
        <v>32</v>
      </c>
      <c r="C58" s="68">
        <v>45</v>
      </c>
      <c r="D58" s="68">
        <f t="shared" si="0"/>
        <v>1316</v>
      </c>
      <c r="E58" s="68"/>
    </row>
    <row r="59" spans="1:5" ht="22.5">
      <c r="A59" s="6" t="s">
        <v>36</v>
      </c>
      <c r="B59" s="68" t="s">
        <v>24</v>
      </c>
      <c r="C59" s="68">
        <v>8</v>
      </c>
      <c r="D59" s="68">
        <f t="shared" si="0"/>
        <v>1903</v>
      </c>
      <c r="E59" s="68"/>
    </row>
    <row r="60" spans="1:5" ht="22.5">
      <c r="A60" s="6" t="s">
        <v>26</v>
      </c>
      <c r="B60" s="68" t="s">
        <v>18</v>
      </c>
      <c r="C60" s="68">
        <v>80</v>
      </c>
      <c r="D60" s="68">
        <f t="shared" si="0"/>
        <v>1152</v>
      </c>
      <c r="E60" s="68"/>
    </row>
    <row r="61" spans="1:5" ht="22.5">
      <c r="A61" s="6" t="s">
        <v>17</v>
      </c>
      <c r="B61" s="68" t="s">
        <v>27</v>
      </c>
      <c r="C61" s="68">
        <v>65</v>
      </c>
      <c r="D61" s="68">
        <f t="shared" si="0"/>
        <v>1044</v>
      </c>
      <c r="E61" s="68"/>
    </row>
    <row r="62" spans="1:5" ht="22.5">
      <c r="A62" s="6" t="s">
        <v>17</v>
      </c>
      <c r="B62" s="68" t="s">
        <v>19</v>
      </c>
      <c r="C62" s="68">
        <v>83</v>
      </c>
      <c r="D62" s="68">
        <f t="shared" si="0"/>
        <v>1432</v>
      </c>
      <c r="E62" s="68"/>
    </row>
    <row r="63" spans="1:5" ht="22.5">
      <c r="A63" s="6" t="s">
        <v>23</v>
      </c>
      <c r="B63" s="68" t="s">
        <v>32</v>
      </c>
      <c r="C63" s="68">
        <v>91</v>
      </c>
      <c r="D63" s="68">
        <f t="shared" si="0"/>
        <v>1316</v>
      </c>
      <c r="E63" s="68"/>
    </row>
    <row r="64" spans="1:5" ht="22.5">
      <c r="A64" s="6" t="s">
        <v>31</v>
      </c>
      <c r="B64" s="68" t="s">
        <v>34</v>
      </c>
      <c r="C64" s="68">
        <v>46</v>
      </c>
      <c r="D64" s="68">
        <f t="shared" si="0"/>
        <v>1711</v>
      </c>
      <c r="E64" s="68"/>
    </row>
    <row r="65" spans="1:5" ht="22.5">
      <c r="A65" s="6" t="s">
        <v>36</v>
      </c>
      <c r="B65" s="68" t="s">
        <v>34</v>
      </c>
      <c r="C65" s="68">
        <v>54</v>
      </c>
      <c r="D65" s="68">
        <f t="shared" si="0"/>
        <v>1711</v>
      </c>
      <c r="E65" s="68"/>
    </row>
    <row r="66" spans="1:5" ht="22.5">
      <c r="A66" s="6" t="s">
        <v>23</v>
      </c>
      <c r="B66" s="68" t="s">
        <v>34</v>
      </c>
      <c r="C66" s="68">
        <v>78</v>
      </c>
      <c r="D66" s="68">
        <f t="shared" si="0"/>
        <v>1711</v>
      </c>
      <c r="E66" s="68"/>
    </row>
    <row r="67" spans="1:5" ht="22.5">
      <c r="A67" s="6" t="s">
        <v>23</v>
      </c>
      <c r="B67" s="68" t="s">
        <v>34</v>
      </c>
      <c r="C67" s="68">
        <v>46</v>
      </c>
      <c r="D67" s="68">
        <f t="shared" ref="D67:D130" si="1">VLOOKUP(B67,$J$2:$K$9,2,FALSE)</f>
        <v>1711</v>
      </c>
      <c r="E67" s="68"/>
    </row>
    <row r="68" spans="1:5" ht="22.5">
      <c r="A68" s="6" t="s">
        <v>17</v>
      </c>
      <c r="B68" s="68" t="s">
        <v>21</v>
      </c>
      <c r="C68" s="68">
        <v>38</v>
      </c>
      <c r="D68" s="68">
        <f t="shared" si="1"/>
        <v>1995</v>
      </c>
      <c r="E68" s="68"/>
    </row>
    <row r="69" spans="1:5" ht="22.5">
      <c r="A69" s="6" t="s">
        <v>36</v>
      </c>
      <c r="B69" s="68" t="s">
        <v>19</v>
      </c>
      <c r="C69" s="68">
        <v>10</v>
      </c>
      <c r="D69" s="68">
        <f t="shared" si="1"/>
        <v>1432</v>
      </c>
      <c r="E69" s="68"/>
    </row>
    <row r="70" spans="1:5" ht="22.5">
      <c r="A70" s="6" t="s">
        <v>23</v>
      </c>
      <c r="B70" s="68" t="s">
        <v>24</v>
      </c>
      <c r="C70" s="68">
        <v>17</v>
      </c>
      <c r="D70" s="68">
        <f t="shared" si="1"/>
        <v>1903</v>
      </c>
      <c r="E70" s="68"/>
    </row>
    <row r="71" spans="1:5" ht="22.5">
      <c r="A71" s="6" t="s">
        <v>26</v>
      </c>
      <c r="B71" s="68" t="s">
        <v>27</v>
      </c>
      <c r="C71" s="68">
        <v>31</v>
      </c>
      <c r="D71" s="68">
        <f t="shared" si="1"/>
        <v>1044</v>
      </c>
      <c r="E71" s="68"/>
    </row>
    <row r="72" spans="1:5" ht="22.5">
      <c r="A72" s="6" t="s">
        <v>37</v>
      </c>
      <c r="B72" s="68" t="s">
        <v>32</v>
      </c>
      <c r="C72" s="68">
        <v>8</v>
      </c>
      <c r="D72" s="68">
        <f t="shared" si="1"/>
        <v>1316</v>
      </c>
      <c r="E72" s="68"/>
    </row>
    <row r="73" spans="1:5" ht="22.5">
      <c r="A73" s="6" t="s">
        <v>26</v>
      </c>
      <c r="B73" s="68" t="s">
        <v>27</v>
      </c>
      <c r="C73" s="68">
        <v>62</v>
      </c>
      <c r="D73" s="68">
        <f t="shared" si="1"/>
        <v>1044</v>
      </c>
      <c r="E73" s="68"/>
    </row>
    <row r="74" spans="1:5" ht="22.5">
      <c r="A74" s="6" t="s">
        <v>31</v>
      </c>
      <c r="B74" s="68" t="s">
        <v>24</v>
      </c>
      <c r="C74" s="68">
        <v>27</v>
      </c>
      <c r="D74" s="68">
        <f t="shared" si="1"/>
        <v>1903</v>
      </c>
      <c r="E74" s="68"/>
    </row>
    <row r="75" spans="1:5" ht="22.5">
      <c r="A75" s="6" t="s">
        <v>31</v>
      </c>
      <c r="B75" s="68" t="s">
        <v>27</v>
      </c>
      <c r="C75" s="68">
        <v>50</v>
      </c>
      <c r="D75" s="68">
        <f t="shared" si="1"/>
        <v>1044</v>
      </c>
      <c r="E75" s="68"/>
    </row>
    <row r="76" spans="1:5" ht="22.5">
      <c r="A76" s="6" t="s">
        <v>37</v>
      </c>
      <c r="B76" s="68" t="s">
        <v>24</v>
      </c>
      <c r="C76" s="68">
        <v>22</v>
      </c>
      <c r="D76" s="68">
        <f t="shared" si="1"/>
        <v>1903</v>
      </c>
      <c r="E76" s="68"/>
    </row>
    <row r="77" spans="1:5" ht="22.5">
      <c r="A77" s="6" t="s">
        <v>31</v>
      </c>
      <c r="B77" s="68" t="s">
        <v>18</v>
      </c>
      <c r="C77" s="68">
        <v>78</v>
      </c>
      <c r="D77" s="68">
        <f t="shared" si="1"/>
        <v>1152</v>
      </c>
      <c r="E77" s="68"/>
    </row>
    <row r="78" spans="1:5" ht="22.5">
      <c r="A78" s="6" t="s">
        <v>37</v>
      </c>
      <c r="B78" s="68" t="s">
        <v>19</v>
      </c>
      <c r="C78" s="68">
        <v>3</v>
      </c>
      <c r="D78" s="68">
        <f t="shared" si="1"/>
        <v>1432</v>
      </c>
      <c r="E78" s="68"/>
    </row>
    <row r="79" spans="1:5" ht="22.5">
      <c r="A79" s="6" t="s">
        <v>23</v>
      </c>
      <c r="B79" s="68" t="s">
        <v>18</v>
      </c>
      <c r="C79" s="68">
        <v>88</v>
      </c>
      <c r="D79" s="68">
        <f t="shared" si="1"/>
        <v>1152</v>
      </c>
      <c r="E79" s="68"/>
    </row>
    <row r="80" spans="1:5" ht="22.5">
      <c r="A80" s="6" t="s">
        <v>31</v>
      </c>
      <c r="B80" s="68" t="s">
        <v>34</v>
      </c>
      <c r="C80" s="68">
        <v>21</v>
      </c>
      <c r="D80" s="68">
        <f t="shared" si="1"/>
        <v>1711</v>
      </c>
      <c r="E80" s="68"/>
    </row>
    <row r="81" spans="1:5" ht="22.5">
      <c r="A81" s="6" t="s">
        <v>26</v>
      </c>
      <c r="B81" s="68" t="s">
        <v>34</v>
      </c>
      <c r="C81" s="68">
        <v>93</v>
      </c>
      <c r="D81" s="68">
        <f t="shared" si="1"/>
        <v>1711</v>
      </c>
      <c r="E81" s="68"/>
    </row>
    <row r="82" spans="1:5" ht="22.5">
      <c r="A82" s="6" t="s">
        <v>36</v>
      </c>
      <c r="B82" s="68" t="s">
        <v>24</v>
      </c>
      <c r="C82" s="68">
        <v>11</v>
      </c>
      <c r="D82" s="68">
        <f t="shared" si="1"/>
        <v>1903</v>
      </c>
      <c r="E82" s="68"/>
    </row>
    <row r="83" spans="1:5" ht="22.5">
      <c r="A83" s="6" t="s">
        <v>37</v>
      </c>
      <c r="B83" s="68" t="s">
        <v>34</v>
      </c>
      <c r="C83" s="68">
        <v>41</v>
      </c>
      <c r="D83" s="68">
        <f t="shared" si="1"/>
        <v>1711</v>
      </c>
      <c r="E83" s="68"/>
    </row>
    <row r="84" spans="1:5" ht="22.5">
      <c r="A84" s="6" t="s">
        <v>36</v>
      </c>
      <c r="B84" s="68" t="s">
        <v>24</v>
      </c>
      <c r="C84" s="68">
        <v>20</v>
      </c>
      <c r="D84" s="68">
        <f t="shared" si="1"/>
        <v>1903</v>
      </c>
      <c r="E84" s="68"/>
    </row>
    <row r="85" spans="1:5" ht="22.5">
      <c r="A85" s="6" t="s">
        <v>23</v>
      </c>
      <c r="B85" s="68" t="s">
        <v>32</v>
      </c>
      <c r="C85" s="68">
        <v>43</v>
      </c>
      <c r="D85" s="68">
        <f t="shared" si="1"/>
        <v>1316</v>
      </c>
      <c r="E85" s="68"/>
    </row>
    <row r="86" spans="1:5" ht="22.5">
      <c r="A86" s="6" t="s">
        <v>26</v>
      </c>
      <c r="B86" s="68" t="s">
        <v>18</v>
      </c>
      <c r="C86" s="68">
        <v>65</v>
      </c>
      <c r="D86" s="68">
        <f t="shared" si="1"/>
        <v>1152</v>
      </c>
      <c r="E86" s="68"/>
    </row>
    <row r="87" spans="1:5" ht="22.5">
      <c r="A87" s="6" t="s">
        <v>36</v>
      </c>
      <c r="B87" s="68" t="s">
        <v>19</v>
      </c>
      <c r="C87" s="68">
        <v>61</v>
      </c>
      <c r="D87" s="68">
        <f t="shared" si="1"/>
        <v>1432</v>
      </c>
      <c r="E87" s="68"/>
    </row>
    <row r="88" spans="1:5" ht="22.5">
      <c r="A88" s="6" t="s">
        <v>37</v>
      </c>
      <c r="B88" s="68" t="s">
        <v>21</v>
      </c>
      <c r="C88" s="68">
        <v>51</v>
      </c>
      <c r="D88" s="68">
        <f t="shared" si="1"/>
        <v>1995</v>
      </c>
      <c r="E88" s="68"/>
    </row>
    <row r="89" spans="1:5" ht="22.5">
      <c r="A89" s="6" t="s">
        <v>31</v>
      </c>
      <c r="B89" s="68" t="s">
        <v>32</v>
      </c>
      <c r="C89" s="68">
        <v>65</v>
      </c>
      <c r="D89" s="68">
        <f t="shared" si="1"/>
        <v>1316</v>
      </c>
      <c r="E89" s="68"/>
    </row>
    <row r="90" spans="1:5" ht="22.5">
      <c r="A90" s="6" t="s">
        <v>26</v>
      </c>
      <c r="B90" s="68" t="s">
        <v>18</v>
      </c>
      <c r="C90" s="68">
        <v>81</v>
      </c>
      <c r="D90" s="68">
        <f t="shared" si="1"/>
        <v>1152</v>
      </c>
      <c r="E90" s="68"/>
    </row>
    <row r="91" spans="1:5" ht="22.5">
      <c r="A91" s="6" t="s">
        <v>26</v>
      </c>
      <c r="B91" s="68" t="s">
        <v>27</v>
      </c>
      <c r="C91" s="68">
        <v>4</v>
      </c>
      <c r="D91" s="68">
        <f t="shared" si="1"/>
        <v>1044</v>
      </c>
      <c r="E91" s="68"/>
    </row>
    <row r="92" spans="1:5" ht="22.5">
      <c r="A92" s="6" t="s">
        <v>26</v>
      </c>
      <c r="B92" s="68" t="s">
        <v>18</v>
      </c>
      <c r="C92" s="68">
        <v>45</v>
      </c>
      <c r="D92" s="68">
        <f t="shared" si="1"/>
        <v>1152</v>
      </c>
      <c r="E92" s="68"/>
    </row>
    <row r="93" spans="1:5" ht="22.5">
      <c r="A93" s="6" t="s">
        <v>17</v>
      </c>
      <c r="B93" s="68" t="s">
        <v>21</v>
      </c>
      <c r="C93" s="68">
        <v>14</v>
      </c>
      <c r="D93" s="68">
        <f t="shared" si="1"/>
        <v>1995</v>
      </c>
      <c r="E93" s="68"/>
    </row>
    <row r="94" spans="1:5" ht="22.5">
      <c r="A94" s="6" t="s">
        <v>37</v>
      </c>
      <c r="B94" s="68" t="s">
        <v>21</v>
      </c>
      <c r="C94" s="68">
        <v>93</v>
      </c>
      <c r="D94" s="68">
        <f t="shared" si="1"/>
        <v>1995</v>
      </c>
      <c r="E94" s="68"/>
    </row>
    <row r="95" spans="1:5" ht="22.5">
      <c r="A95" s="6" t="s">
        <v>31</v>
      </c>
      <c r="B95" s="68" t="s">
        <v>24</v>
      </c>
      <c r="C95" s="68">
        <v>14</v>
      </c>
      <c r="D95" s="68">
        <f t="shared" si="1"/>
        <v>1903</v>
      </c>
      <c r="E95" s="68"/>
    </row>
    <row r="96" spans="1:5" ht="22.5">
      <c r="A96" s="6" t="s">
        <v>23</v>
      </c>
      <c r="B96" s="68" t="s">
        <v>18</v>
      </c>
      <c r="C96" s="68">
        <v>8</v>
      </c>
      <c r="D96" s="68">
        <f t="shared" si="1"/>
        <v>1152</v>
      </c>
      <c r="E96" s="68"/>
    </row>
    <row r="97" spans="1:5" ht="22.5">
      <c r="A97" s="6" t="s">
        <v>37</v>
      </c>
      <c r="B97" s="68" t="s">
        <v>27</v>
      </c>
      <c r="C97" s="68">
        <v>73</v>
      </c>
      <c r="D97" s="68">
        <f t="shared" si="1"/>
        <v>1044</v>
      </c>
      <c r="E97" s="68"/>
    </row>
    <row r="98" spans="1:5" ht="22.5">
      <c r="A98" s="6" t="s">
        <v>36</v>
      </c>
      <c r="B98" s="68" t="s">
        <v>34</v>
      </c>
      <c r="C98" s="68">
        <v>72</v>
      </c>
      <c r="D98" s="68">
        <f t="shared" si="1"/>
        <v>1711</v>
      </c>
      <c r="E98" s="68"/>
    </row>
    <row r="99" spans="1:5" ht="22.5">
      <c r="A99" s="6" t="s">
        <v>37</v>
      </c>
      <c r="B99" s="68" t="s">
        <v>18</v>
      </c>
      <c r="C99" s="68">
        <v>16</v>
      </c>
      <c r="D99" s="68">
        <f t="shared" si="1"/>
        <v>1152</v>
      </c>
      <c r="E99" s="68"/>
    </row>
    <row r="100" spans="1:5" ht="22.5">
      <c r="A100" s="6" t="s">
        <v>36</v>
      </c>
      <c r="B100" s="68" t="s">
        <v>32</v>
      </c>
      <c r="C100" s="68">
        <v>18</v>
      </c>
      <c r="D100" s="68">
        <f t="shared" si="1"/>
        <v>1316</v>
      </c>
      <c r="E100" s="68"/>
    </row>
    <row r="101" spans="1:5" ht="22.5">
      <c r="A101" s="6" t="s">
        <v>17</v>
      </c>
      <c r="B101" s="68" t="s">
        <v>18</v>
      </c>
      <c r="C101" s="68">
        <v>63</v>
      </c>
      <c r="D101" s="68">
        <f t="shared" si="1"/>
        <v>1152</v>
      </c>
      <c r="E101" s="68"/>
    </row>
    <row r="102" spans="1:5" ht="22.5">
      <c r="A102" s="6" t="s">
        <v>36</v>
      </c>
      <c r="B102" s="68" t="s">
        <v>18</v>
      </c>
      <c r="C102" s="68">
        <v>38</v>
      </c>
      <c r="D102" s="68">
        <f t="shared" si="1"/>
        <v>1152</v>
      </c>
      <c r="E102" s="68"/>
    </row>
    <row r="103" spans="1:5" ht="22.5">
      <c r="A103" s="6" t="s">
        <v>37</v>
      </c>
      <c r="B103" s="68" t="s">
        <v>34</v>
      </c>
      <c r="C103" s="68">
        <v>30</v>
      </c>
      <c r="D103" s="68">
        <f t="shared" si="1"/>
        <v>1711</v>
      </c>
      <c r="E103" s="68"/>
    </row>
    <row r="104" spans="1:5" ht="22.5">
      <c r="A104" s="6" t="s">
        <v>37</v>
      </c>
      <c r="B104" s="68" t="s">
        <v>18</v>
      </c>
      <c r="C104" s="68">
        <v>9</v>
      </c>
      <c r="D104" s="68">
        <f t="shared" si="1"/>
        <v>1152</v>
      </c>
      <c r="E104" s="68"/>
    </row>
    <row r="105" spans="1:5" ht="22.5">
      <c r="A105" s="6" t="s">
        <v>26</v>
      </c>
      <c r="B105" s="68" t="s">
        <v>18</v>
      </c>
      <c r="C105" s="68">
        <v>60</v>
      </c>
      <c r="D105" s="68">
        <f t="shared" si="1"/>
        <v>1152</v>
      </c>
      <c r="E105" s="68"/>
    </row>
    <row r="106" spans="1:5" ht="22.5">
      <c r="A106" s="6" t="s">
        <v>31</v>
      </c>
      <c r="B106" s="68" t="s">
        <v>24</v>
      </c>
      <c r="C106" s="68">
        <v>46</v>
      </c>
      <c r="D106" s="68">
        <f t="shared" si="1"/>
        <v>1903</v>
      </c>
      <c r="E106" s="68"/>
    </row>
    <row r="107" spans="1:5" ht="22.5">
      <c r="A107" s="6" t="s">
        <v>17</v>
      </c>
      <c r="B107" s="68" t="s">
        <v>19</v>
      </c>
      <c r="C107" s="68">
        <v>26</v>
      </c>
      <c r="D107" s="68">
        <f t="shared" si="1"/>
        <v>1432</v>
      </c>
      <c r="E107" s="68"/>
    </row>
    <row r="108" spans="1:5" ht="22.5">
      <c r="A108" s="6" t="s">
        <v>31</v>
      </c>
      <c r="B108" s="68" t="s">
        <v>32</v>
      </c>
      <c r="C108" s="68">
        <v>1</v>
      </c>
      <c r="D108" s="68">
        <f t="shared" si="1"/>
        <v>1316</v>
      </c>
      <c r="E108" s="68"/>
    </row>
    <row r="109" spans="1:5" ht="22.5">
      <c r="A109" s="6" t="s">
        <v>36</v>
      </c>
      <c r="B109" s="68" t="s">
        <v>27</v>
      </c>
      <c r="C109" s="68">
        <v>22</v>
      </c>
      <c r="D109" s="68">
        <f t="shared" si="1"/>
        <v>1044</v>
      </c>
      <c r="E109" s="68"/>
    </row>
    <row r="110" spans="1:5" ht="22.5">
      <c r="A110" s="6" t="s">
        <v>37</v>
      </c>
      <c r="B110" s="68" t="s">
        <v>34</v>
      </c>
      <c r="C110" s="68">
        <v>35</v>
      </c>
      <c r="D110" s="68">
        <f t="shared" si="1"/>
        <v>1711</v>
      </c>
      <c r="E110" s="68"/>
    </row>
    <row r="111" spans="1:5" ht="22.5">
      <c r="A111" s="6" t="s">
        <v>23</v>
      </c>
      <c r="B111" s="68" t="s">
        <v>19</v>
      </c>
      <c r="C111" s="68">
        <v>34</v>
      </c>
      <c r="D111" s="68">
        <f t="shared" si="1"/>
        <v>1432</v>
      </c>
      <c r="E111" s="68"/>
    </row>
    <row r="112" spans="1:5" ht="22.5">
      <c r="A112" s="6" t="s">
        <v>23</v>
      </c>
      <c r="B112" s="68" t="s">
        <v>18</v>
      </c>
      <c r="C112" s="68">
        <v>97</v>
      </c>
      <c r="D112" s="68">
        <f t="shared" si="1"/>
        <v>1152</v>
      </c>
      <c r="E112" s="68"/>
    </row>
    <row r="113" spans="1:5" ht="22.5">
      <c r="A113" s="6" t="s">
        <v>17</v>
      </c>
      <c r="B113" s="68" t="s">
        <v>34</v>
      </c>
      <c r="C113" s="68">
        <v>86</v>
      </c>
      <c r="D113" s="68">
        <f t="shared" si="1"/>
        <v>1711</v>
      </c>
      <c r="E113" s="68"/>
    </row>
    <row r="114" spans="1:5" ht="22.5">
      <c r="A114" s="6" t="s">
        <v>23</v>
      </c>
      <c r="B114" s="68" t="s">
        <v>27</v>
      </c>
      <c r="C114" s="68">
        <v>76</v>
      </c>
      <c r="D114" s="68">
        <f t="shared" si="1"/>
        <v>1044</v>
      </c>
      <c r="E114" s="68"/>
    </row>
    <row r="115" spans="1:5" ht="22.5">
      <c r="A115" s="6" t="s">
        <v>31</v>
      </c>
      <c r="B115" s="68" t="s">
        <v>34</v>
      </c>
      <c r="C115" s="68">
        <v>60</v>
      </c>
      <c r="D115" s="68">
        <f t="shared" si="1"/>
        <v>1711</v>
      </c>
      <c r="E115" s="68"/>
    </row>
    <row r="116" spans="1:5" ht="22.5">
      <c r="A116" s="6" t="s">
        <v>26</v>
      </c>
      <c r="B116" s="68" t="s">
        <v>19</v>
      </c>
      <c r="C116" s="68">
        <v>74</v>
      </c>
      <c r="D116" s="68">
        <f t="shared" si="1"/>
        <v>1432</v>
      </c>
      <c r="E116" s="68"/>
    </row>
    <row r="117" spans="1:5" ht="22.5">
      <c r="A117" s="6" t="s">
        <v>26</v>
      </c>
      <c r="B117" s="68" t="s">
        <v>18</v>
      </c>
      <c r="C117" s="68">
        <v>34</v>
      </c>
      <c r="D117" s="68">
        <f t="shared" si="1"/>
        <v>1152</v>
      </c>
      <c r="E117" s="68"/>
    </row>
    <row r="118" spans="1:5" ht="22.5">
      <c r="A118" s="6" t="s">
        <v>23</v>
      </c>
      <c r="B118" s="68" t="s">
        <v>32</v>
      </c>
      <c r="C118" s="68">
        <v>99</v>
      </c>
      <c r="D118" s="68">
        <f t="shared" si="1"/>
        <v>1316</v>
      </c>
      <c r="E118" s="68"/>
    </row>
    <row r="119" spans="1:5" ht="22.5">
      <c r="A119" s="6" t="s">
        <v>17</v>
      </c>
      <c r="B119" s="68" t="s">
        <v>32</v>
      </c>
      <c r="C119" s="68">
        <v>48</v>
      </c>
      <c r="D119" s="68">
        <f t="shared" si="1"/>
        <v>1316</v>
      </c>
      <c r="E119" s="68"/>
    </row>
    <row r="120" spans="1:5" ht="22.5">
      <c r="A120" s="6" t="s">
        <v>37</v>
      </c>
      <c r="B120" s="68" t="s">
        <v>34</v>
      </c>
      <c r="C120" s="68">
        <v>8</v>
      </c>
      <c r="D120" s="68">
        <f t="shared" si="1"/>
        <v>1711</v>
      </c>
      <c r="E120" s="68"/>
    </row>
    <row r="121" spans="1:5" ht="22.5">
      <c r="A121" s="6" t="s">
        <v>31</v>
      </c>
      <c r="B121" s="68" t="s">
        <v>27</v>
      </c>
      <c r="C121" s="68">
        <v>83</v>
      </c>
      <c r="D121" s="68">
        <f t="shared" si="1"/>
        <v>1044</v>
      </c>
      <c r="E121" s="68"/>
    </row>
    <row r="122" spans="1:5" ht="22.5">
      <c r="A122" s="6" t="s">
        <v>23</v>
      </c>
      <c r="B122" s="68" t="s">
        <v>19</v>
      </c>
      <c r="C122" s="68">
        <v>56</v>
      </c>
      <c r="D122" s="68">
        <f t="shared" si="1"/>
        <v>1432</v>
      </c>
      <c r="E122" s="68"/>
    </row>
    <row r="123" spans="1:5" ht="22.5">
      <c r="A123" s="6" t="s">
        <v>37</v>
      </c>
      <c r="B123" s="68" t="s">
        <v>18</v>
      </c>
      <c r="C123" s="68">
        <v>56</v>
      </c>
      <c r="D123" s="68">
        <f t="shared" si="1"/>
        <v>1152</v>
      </c>
      <c r="E123" s="68"/>
    </row>
    <row r="124" spans="1:5" ht="22.5">
      <c r="A124" s="6" t="s">
        <v>36</v>
      </c>
      <c r="B124" s="68" t="s">
        <v>34</v>
      </c>
      <c r="C124" s="68">
        <v>48</v>
      </c>
      <c r="D124" s="68">
        <f t="shared" si="1"/>
        <v>1711</v>
      </c>
      <c r="E124" s="68"/>
    </row>
    <row r="125" spans="1:5" ht="22.5">
      <c r="A125" s="6" t="s">
        <v>23</v>
      </c>
      <c r="B125" s="68" t="s">
        <v>24</v>
      </c>
      <c r="C125" s="68">
        <v>89</v>
      </c>
      <c r="D125" s="68">
        <f t="shared" si="1"/>
        <v>1903</v>
      </c>
      <c r="E125" s="68"/>
    </row>
    <row r="126" spans="1:5" ht="22.5">
      <c r="A126" s="6" t="s">
        <v>17</v>
      </c>
      <c r="B126" s="68" t="s">
        <v>32</v>
      </c>
      <c r="C126" s="68">
        <v>99</v>
      </c>
      <c r="D126" s="68">
        <f t="shared" si="1"/>
        <v>1316</v>
      </c>
      <c r="E126" s="68"/>
    </row>
    <row r="127" spans="1:5" ht="22.5">
      <c r="A127" s="6" t="s">
        <v>17</v>
      </c>
      <c r="B127" s="68" t="s">
        <v>32</v>
      </c>
      <c r="C127" s="68">
        <v>39</v>
      </c>
      <c r="D127" s="68">
        <f t="shared" si="1"/>
        <v>1316</v>
      </c>
      <c r="E127" s="68"/>
    </row>
    <row r="128" spans="1:5" ht="22.5">
      <c r="A128" s="6" t="s">
        <v>37</v>
      </c>
      <c r="B128" s="68" t="s">
        <v>27</v>
      </c>
      <c r="C128" s="68">
        <v>29</v>
      </c>
      <c r="D128" s="68">
        <f t="shared" si="1"/>
        <v>1044</v>
      </c>
      <c r="E128" s="68"/>
    </row>
    <row r="129" spans="1:5" ht="22.5">
      <c r="A129" s="6" t="s">
        <v>23</v>
      </c>
      <c r="B129" s="68" t="s">
        <v>34</v>
      </c>
      <c r="C129" s="68">
        <v>30</v>
      </c>
      <c r="D129" s="68">
        <f t="shared" si="1"/>
        <v>1711</v>
      </c>
      <c r="E129" s="68"/>
    </row>
    <row r="130" spans="1:5" ht="22.5">
      <c r="A130" s="6" t="s">
        <v>23</v>
      </c>
      <c r="B130" s="68" t="s">
        <v>24</v>
      </c>
      <c r="C130" s="68">
        <v>70</v>
      </c>
      <c r="D130" s="68">
        <f t="shared" si="1"/>
        <v>1903</v>
      </c>
      <c r="E130" s="68"/>
    </row>
    <row r="131" spans="1:5" ht="22.5">
      <c r="A131" s="6" t="s">
        <v>17</v>
      </c>
      <c r="B131" s="68" t="s">
        <v>21</v>
      </c>
      <c r="C131" s="68">
        <v>1</v>
      </c>
      <c r="D131" s="68">
        <f t="shared" ref="D131:D194" si="2">VLOOKUP(B131,$J$2:$K$9,2,FALSE)</f>
        <v>1995</v>
      </c>
      <c r="E131" s="68"/>
    </row>
    <row r="132" spans="1:5" ht="22.5">
      <c r="A132" s="6" t="s">
        <v>37</v>
      </c>
      <c r="B132" s="68" t="s">
        <v>24</v>
      </c>
      <c r="C132" s="68">
        <v>25</v>
      </c>
      <c r="D132" s="68">
        <f t="shared" si="2"/>
        <v>1903</v>
      </c>
      <c r="E132" s="68"/>
    </row>
    <row r="133" spans="1:5" ht="22.5">
      <c r="A133" s="6" t="s">
        <v>17</v>
      </c>
      <c r="B133" s="68" t="s">
        <v>32</v>
      </c>
      <c r="C133" s="68">
        <v>38</v>
      </c>
      <c r="D133" s="68">
        <f t="shared" si="2"/>
        <v>1316</v>
      </c>
      <c r="E133" s="68"/>
    </row>
    <row r="134" spans="1:5" ht="22.5">
      <c r="A134" s="6" t="s">
        <v>31</v>
      </c>
      <c r="B134" s="68" t="s">
        <v>34</v>
      </c>
      <c r="C134" s="68">
        <v>47</v>
      </c>
      <c r="D134" s="68">
        <f t="shared" si="2"/>
        <v>1711</v>
      </c>
      <c r="E134" s="68"/>
    </row>
    <row r="135" spans="1:5" ht="22.5">
      <c r="A135" s="6" t="s">
        <v>26</v>
      </c>
      <c r="B135" s="68" t="s">
        <v>24</v>
      </c>
      <c r="C135" s="68">
        <v>80</v>
      </c>
      <c r="D135" s="68">
        <f t="shared" si="2"/>
        <v>1903</v>
      </c>
      <c r="E135" s="68"/>
    </row>
    <row r="136" spans="1:5" ht="22.5">
      <c r="A136" s="6" t="s">
        <v>26</v>
      </c>
      <c r="B136" s="68" t="s">
        <v>24</v>
      </c>
      <c r="C136" s="68">
        <v>95</v>
      </c>
      <c r="D136" s="68">
        <f t="shared" si="2"/>
        <v>1903</v>
      </c>
      <c r="E136" s="68"/>
    </row>
    <row r="137" spans="1:5" ht="22.5">
      <c r="A137" s="6" t="s">
        <v>36</v>
      </c>
      <c r="B137" s="68" t="s">
        <v>18</v>
      </c>
      <c r="C137" s="68">
        <v>75</v>
      </c>
      <c r="D137" s="68">
        <f t="shared" si="2"/>
        <v>1152</v>
      </c>
      <c r="E137" s="68"/>
    </row>
    <row r="138" spans="1:5" ht="22.5">
      <c r="A138" s="6" t="s">
        <v>26</v>
      </c>
      <c r="B138" s="68" t="s">
        <v>21</v>
      </c>
      <c r="C138" s="68">
        <v>70</v>
      </c>
      <c r="D138" s="68">
        <f t="shared" si="2"/>
        <v>1995</v>
      </c>
      <c r="E138" s="68"/>
    </row>
    <row r="139" spans="1:5" ht="22.5">
      <c r="A139" s="6" t="s">
        <v>31</v>
      </c>
      <c r="B139" s="68" t="s">
        <v>24</v>
      </c>
      <c r="C139" s="68">
        <v>59</v>
      </c>
      <c r="D139" s="68">
        <f t="shared" si="2"/>
        <v>1903</v>
      </c>
      <c r="E139" s="68"/>
    </row>
    <row r="140" spans="1:5" ht="22.5">
      <c r="A140" s="6" t="s">
        <v>36</v>
      </c>
      <c r="B140" s="68" t="s">
        <v>27</v>
      </c>
      <c r="C140" s="68">
        <v>57</v>
      </c>
      <c r="D140" s="68">
        <f t="shared" si="2"/>
        <v>1044</v>
      </c>
      <c r="E140" s="68"/>
    </row>
    <row r="141" spans="1:5" ht="22.5">
      <c r="A141" s="6" t="s">
        <v>37</v>
      </c>
      <c r="B141" s="68" t="s">
        <v>32</v>
      </c>
      <c r="C141" s="68">
        <v>6</v>
      </c>
      <c r="D141" s="68">
        <f t="shared" si="2"/>
        <v>1316</v>
      </c>
      <c r="E141" s="68"/>
    </row>
    <row r="142" spans="1:5" ht="22.5">
      <c r="A142" s="6" t="s">
        <v>37</v>
      </c>
      <c r="B142" s="68" t="s">
        <v>34</v>
      </c>
      <c r="C142" s="68">
        <v>65</v>
      </c>
      <c r="D142" s="68">
        <f t="shared" si="2"/>
        <v>1711</v>
      </c>
      <c r="E142" s="68"/>
    </row>
    <row r="143" spans="1:5" ht="22.5">
      <c r="A143" s="6" t="s">
        <v>36</v>
      </c>
      <c r="B143" s="68" t="s">
        <v>32</v>
      </c>
      <c r="C143" s="68">
        <v>81</v>
      </c>
      <c r="D143" s="68">
        <f t="shared" si="2"/>
        <v>1316</v>
      </c>
      <c r="E143" s="68"/>
    </row>
    <row r="144" spans="1:5" ht="22.5">
      <c r="A144" s="6" t="s">
        <v>23</v>
      </c>
      <c r="B144" s="68" t="s">
        <v>18</v>
      </c>
      <c r="C144" s="68">
        <v>40</v>
      </c>
      <c r="D144" s="68">
        <f t="shared" si="2"/>
        <v>1152</v>
      </c>
      <c r="E144" s="68"/>
    </row>
    <row r="145" spans="1:5" ht="22.5">
      <c r="A145" s="6" t="s">
        <v>23</v>
      </c>
      <c r="B145" s="68" t="s">
        <v>27</v>
      </c>
      <c r="C145" s="68">
        <v>63</v>
      </c>
      <c r="D145" s="68">
        <f t="shared" si="2"/>
        <v>1044</v>
      </c>
      <c r="E145" s="68"/>
    </row>
    <row r="146" spans="1:5" ht="22.5">
      <c r="A146" s="6" t="s">
        <v>37</v>
      </c>
      <c r="B146" s="68" t="s">
        <v>18</v>
      </c>
      <c r="C146" s="68">
        <v>73</v>
      </c>
      <c r="D146" s="68">
        <f t="shared" si="2"/>
        <v>1152</v>
      </c>
      <c r="E146" s="68"/>
    </row>
    <row r="147" spans="1:5" ht="22.5">
      <c r="A147" s="6" t="s">
        <v>26</v>
      </c>
      <c r="B147" s="68" t="s">
        <v>19</v>
      </c>
      <c r="C147" s="68">
        <v>39</v>
      </c>
      <c r="D147" s="68">
        <f t="shared" si="2"/>
        <v>1432</v>
      </c>
      <c r="E147" s="68"/>
    </row>
    <row r="148" spans="1:5" ht="22.5">
      <c r="A148" s="6" t="s">
        <v>31</v>
      </c>
      <c r="B148" s="68" t="s">
        <v>27</v>
      </c>
      <c r="C148" s="68">
        <v>87</v>
      </c>
      <c r="D148" s="68">
        <f t="shared" si="2"/>
        <v>1044</v>
      </c>
      <c r="E148" s="68"/>
    </row>
    <row r="149" spans="1:5" ht="22.5">
      <c r="A149" s="6" t="s">
        <v>36</v>
      </c>
      <c r="B149" s="68" t="s">
        <v>24</v>
      </c>
      <c r="C149" s="68">
        <v>7</v>
      </c>
      <c r="D149" s="68">
        <f t="shared" si="2"/>
        <v>1903</v>
      </c>
      <c r="E149" s="68"/>
    </row>
    <row r="150" spans="1:5" ht="22.5">
      <c r="A150" s="6" t="s">
        <v>36</v>
      </c>
      <c r="B150" s="68" t="s">
        <v>19</v>
      </c>
      <c r="C150" s="68">
        <v>19</v>
      </c>
      <c r="D150" s="68">
        <f t="shared" si="2"/>
        <v>1432</v>
      </c>
      <c r="E150" s="68"/>
    </row>
    <row r="151" spans="1:5" ht="22.5">
      <c r="A151" s="6" t="s">
        <v>26</v>
      </c>
      <c r="B151" s="68" t="s">
        <v>27</v>
      </c>
      <c r="C151" s="68">
        <v>100</v>
      </c>
      <c r="D151" s="68">
        <f t="shared" si="2"/>
        <v>1044</v>
      </c>
      <c r="E151" s="68"/>
    </row>
    <row r="152" spans="1:5" ht="22.5">
      <c r="A152" s="6" t="s">
        <v>17</v>
      </c>
      <c r="B152" s="68" t="s">
        <v>32</v>
      </c>
      <c r="C152" s="68">
        <v>38</v>
      </c>
      <c r="D152" s="68">
        <f t="shared" si="2"/>
        <v>1316</v>
      </c>
      <c r="E152" s="68"/>
    </row>
    <row r="153" spans="1:5" ht="22.5">
      <c r="A153" s="6" t="s">
        <v>26</v>
      </c>
      <c r="B153" s="68" t="s">
        <v>32</v>
      </c>
      <c r="C153" s="68">
        <v>61</v>
      </c>
      <c r="D153" s="68">
        <f t="shared" si="2"/>
        <v>1316</v>
      </c>
      <c r="E153" s="68"/>
    </row>
    <row r="154" spans="1:5" ht="22.5">
      <c r="A154" s="6" t="s">
        <v>23</v>
      </c>
      <c r="B154" s="68" t="s">
        <v>27</v>
      </c>
      <c r="C154" s="68">
        <v>64</v>
      </c>
      <c r="D154" s="68">
        <f t="shared" si="2"/>
        <v>1044</v>
      </c>
      <c r="E154" s="68"/>
    </row>
    <row r="155" spans="1:5" ht="22.5">
      <c r="A155" s="6" t="s">
        <v>37</v>
      </c>
      <c r="B155" s="68" t="s">
        <v>34</v>
      </c>
      <c r="C155" s="68">
        <v>15</v>
      </c>
      <c r="D155" s="68">
        <f t="shared" si="2"/>
        <v>1711</v>
      </c>
      <c r="E155" s="68"/>
    </row>
    <row r="156" spans="1:5" ht="22.5">
      <c r="A156" s="6" t="s">
        <v>23</v>
      </c>
      <c r="B156" s="68" t="s">
        <v>32</v>
      </c>
      <c r="C156" s="68">
        <v>97</v>
      </c>
      <c r="D156" s="68">
        <f t="shared" si="2"/>
        <v>1316</v>
      </c>
      <c r="E156" s="68"/>
    </row>
    <row r="157" spans="1:5" ht="22.5">
      <c r="A157" s="6" t="s">
        <v>31</v>
      </c>
      <c r="B157" s="68" t="s">
        <v>32</v>
      </c>
      <c r="C157" s="68">
        <v>26</v>
      </c>
      <c r="D157" s="68">
        <f t="shared" si="2"/>
        <v>1316</v>
      </c>
      <c r="E157" s="68"/>
    </row>
    <row r="158" spans="1:5" ht="22.5">
      <c r="A158" s="6" t="s">
        <v>26</v>
      </c>
      <c r="B158" s="68" t="s">
        <v>24</v>
      </c>
      <c r="C158" s="68">
        <v>70</v>
      </c>
      <c r="D158" s="68">
        <f t="shared" si="2"/>
        <v>1903</v>
      </c>
      <c r="E158" s="68"/>
    </row>
    <row r="159" spans="1:5" ht="22.5">
      <c r="A159" s="6" t="s">
        <v>31</v>
      </c>
      <c r="B159" s="68" t="s">
        <v>34</v>
      </c>
      <c r="C159" s="68">
        <v>42</v>
      </c>
      <c r="D159" s="68">
        <f t="shared" si="2"/>
        <v>1711</v>
      </c>
      <c r="E159" s="68"/>
    </row>
    <row r="160" spans="1:5" ht="22.5">
      <c r="A160" s="6" t="s">
        <v>23</v>
      </c>
      <c r="B160" s="68" t="s">
        <v>24</v>
      </c>
      <c r="C160" s="68">
        <v>80</v>
      </c>
      <c r="D160" s="68">
        <f t="shared" si="2"/>
        <v>1903</v>
      </c>
      <c r="E160" s="68"/>
    </row>
    <row r="161" spans="1:5" ht="22.5">
      <c r="A161" s="6" t="s">
        <v>31</v>
      </c>
      <c r="B161" s="68" t="s">
        <v>19</v>
      </c>
      <c r="C161" s="68">
        <v>2</v>
      </c>
      <c r="D161" s="68">
        <f t="shared" si="2"/>
        <v>1432</v>
      </c>
      <c r="E161" s="68"/>
    </row>
    <row r="162" spans="1:5" ht="22.5">
      <c r="A162" s="6" t="s">
        <v>36</v>
      </c>
      <c r="B162" s="68" t="s">
        <v>18</v>
      </c>
      <c r="C162" s="68">
        <v>80</v>
      </c>
      <c r="D162" s="68">
        <f t="shared" si="2"/>
        <v>1152</v>
      </c>
      <c r="E162" s="68"/>
    </row>
    <row r="163" spans="1:5" ht="22.5">
      <c r="A163" s="6" t="s">
        <v>37</v>
      </c>
      <c r="B163" s="68" t="s">
        <v>27</v>
      </c>
      <c r="C163" s="68">
        <v>73</v>
      </c>
      <c r="D163" s="68">
        <f t="shared" si="2"/>
        <v>1044</v>
      </c>
      <c r="E163" s="68"/>
    </row>
    <row r="164" spans="1:5" ht="22.5">
      <c r="A164" s="6" t="s">
        <v>26</v>
      </c>
      <c r="B164" s="68" t="s">
        <v>18</v>
      </c>
      <c r="C164" s="68">
        <v>22</v>
      </c>
      <c r="D164" s="68">
        <f t="shared" si="2"/>
        <v>1152</v>
      </c>
      <c r="E164" s="68"/>
    </row>
    <row r="165" spans="1:5" ht="22.5">
      <c r="A165" s="6" t="s">
        <v>23</v>
      </c>
      <c r="B165" s="68" t="s">
        <v>19</v>
      </c>
      <c r="C165" s="68">
        <v>52</v>
      </c>
      <c r="D165" s="68">
        <f t="shared" si="2"/>
        <v>1432</v>
      </c>
      <c r="E165" s="68"/>
    </row>
    <row r="166" spans="1:5" ht="22.5">
      <c r="A166" s="6" t="s">
        <v>17</v>
      </c>
      <c r="B166" s="68" t="s">
        <v>32</v>
      </c>
      <c r="C166" s="68">
        <v>83</v>
      </c>
      <c r="D166" s="68">
        <f t="shared" si="2"/>
        <v>1316</v>
      </c>
      <c r="E166" s="68"/>
    </row>
    <row r="167" spans="1:5" ht="22.5">
      <c r="A167" s="6" t="s">
        <v>23</v>
      </c>
      <c r="B167" s="68" t="s">
        <v>21</v>
      </c>
      <c r="C167" s="68">
        <v>17</v>
      </c>
      <c r="D167" s="68">
        <f t="shared" si="2"/>
        <v>1995</v>
      </c>
      <c r="E167" s="68"/>
    </row>
    <row r="168" spans="1:5" ht="22.5">
      <c r="A168" s="6" t="s">
        <v>17</v>
      </c>
      <c r="B168" s="68" t="s">
        <v>19</v>
      </c>
      <c r="C168" s="68">
        <v>41</v>
      </c>
      <c r="D168" s="68">
        <f t="shared" si="2"/>
        <v>1432</v>
      </c>
      <c r="E168" s="68"/>
    </row>
    <row r="169" spans="1:5" ht="22.5">
      <c r="A169" s="6" t="s">
        <v>36</v>
      </c>
      <c r="B169" s="68" t="s">
        <v>21</v>
      </c>
      <c r="C169" s="68">
        <v>98</v>
      </c>
      <c r="D169" s="68">
        <f t="shared" si="2"/>
        <v>1995</v>
      </c>
      <c r="E169" s="68"/>
    </row>
    <row r="170" spans="1:5" ht="22.5">
      <c r="A170" s="6" t="s">
        <v>37</v>
      </c>
      <c r="B170" s="68" t="s">
        <v>19</v>
      </c>
      <c r="C170" s="68">
        <v>7</v>
      </c>
      <c r="D170" s="68">
        <f t="shared" si="2"/>
        <v>1432</v>
      </c>
      <c r="E170" s="68"/>
    </row>
    <row r="171" spans="1:5" ht="22.5">
      <c r="A171" s="6" t="s">
        <v>37</v>
      </c>
      <c r="B171" s="68" t="s">
        <v>24</v>
      </c>
      <c r="C171" s="68">
        <v>25</v>
      </c>
      <c r="D171" s="68">
        <f t="shared" si="2"/>
        <v>1903</v>
      </c>
      <c r="E171" s="68"/>
    </row>
    <row r="172" spans="1:5" ht="22.5">
      <c r="A172" s="6" t="s">
        <v>36</v>
      </c>
      <c r="B172" s="68" t="s">
        <v>24</v>
      </c>
      <c r="C172" s="68">
        <v>55</v>
      </c>
      <c r="D172" s="68">
        <f t="shared" si="2"/>
        <v>1903</v>
      </c>
      <c r="E172" s="68"/>
    </row>
    <row r="173" spans="1:5" ht="22.5">
      <c r="A173" s="6" t="s">
        <v>31</v>
      </c>
      <c r="B173" s="68" t="s">
        <v>21</v>
      </c>
      <c r="C173" s="68">
        <v>92</v>
      </c>
      <c r="D173" s="68">
        <f t="shared" si="2"/>
        <v>1995</v>
      </c>
      <c r="E173" s="68"/>
    </row>
    <row r="174" spans="1:5" ht="22.5">
      <c r="A174" s="6" t="s">
        <v>17</v>
      </c>
      <c r="B174" s="68" t="s">
        <v>27</v>
      </c>
      <c r="C174" s="68">
        <v>44</v>
      </c>
      <c r="D174" s="68">
        <f t="shared" si="2"/>
        <v>1044</v>
      </c>
      <c r="E174" s="68"/>
    </row>
    <row r="175" spans="1:5" ht="22.5">
      <c r="A175" s="6" t="s">
        <v>36</v>
      </c>
      <c r="B175" s="68" t="s">
        <v>18</v>
      </c>
      <c r="C175" s="68">
        <v>11</v>
      </c>
      <c r="D175" s="68">
        <f t="shared" si="2"/>
        <v>1152</v>
      </c>
      <c r="E175" s="68"/>
    </row>
    <row r="176" spans="1:5" ht="22.5">
      <c r="A176" s="6" t="s">
        <v>31</v>
      </c>
      <c r="B176" s="68" t="s">
        <v>19</v>
      </c>
      <c r="C176" s="68">
        <v>91</v>
      </c>
      <c r="D176" s="68">
        <f t="shared" si="2"/>
        <v>1432</v>
      </c>
      <c r="E176" s="68"/>
    </row>
    <row r="177" spans="1:5" ht="22.5">
      <c r="A177" s="6" t="s">
        <v>31</v>
      </c>
      <c r="B177" s="68" t="s">
        <v>32</v>
      </c>
      <c r="C177" s="68">
        <v>24</v>
      </c>
      <c r="D177" s="68">
        <f t="shared" si="2"/>
        <v>1316</v>
      </c>
      <c r="E177" s="68"/>
    </row>
    <row r="178" spans="1:5" ht="22.5">
      <c r="A178" s="6" t="s">
        <v>17</v>
      </c>
      <c r="B178" s="68" t="s">
        <v>19</v>
      </c>
      <c r="C178" s="68">
        <v>4</v>
      </c>
      <c r="D178" s="68">
        <f t="shared" si="2"/>
        <v>1432</v>
      </c>
      <c r="E178" s="68"/>
    </row>
    <row r="179" spans="1:5" ht="22.5">
      <c r="A179" s="6" t="s">
        <v>31</v>
      </c>
      <c r="B179" s="68" t="s">
        <v>32</v>
      </c>
      <c r="C179" s="68">
        <v>81</v>
      </c>
      <c r="D179" s="68">
        <f t="shared" si="2"/>
        <v>1316</v>
      </c>
      <c r="E179" s="68"/>
    </row>
    <row r="180" spans="1:5" ht="22.5">
      <c r="A180" s="6" t="s">
        <v>31</v>
      </c>
      <c r="B180" s="68" t="s">
        <v>21</v>
      </c>
      <c r="C180" s="68">
        <v>15</v>
      </c>
      <c r="D180" s="68">
        <f t="shared" si="2"/>
        <v>1995</v>
      </c>
      <c r="E180" s="68"/>
    </row>
    <row r="181" spans="1:5" ht="22.5">
      <c r="A181" s="6" t="s">
        <v>37</v>
      </c>
      <c r="B181" s="68" t="s">
        <v>21</v>
      </c>
      <c r="C181" s="68">
        <v>12</v>
      </c>
      <c r="D181" s="68">
        <f t="shared" si="2"/>
        <v>1995</v>
      </c>
      <c r="E181" s="68"/>
    </row>
    <row r="182" spans="1:5" ht="22.5">
      <c r="A182" s="6" t="s">
        <v>23</v>
      </c>
      <c r="B182" s="68" t="s">
        <v>18</v>
      </c>
      <c r="C182" s="68">
        <v>25</v>
      </c>
      <c r="D182" s="68">
        <f t="shared" si="2"/>
        <v>1152</v>
      </c>
      <c r="E182" s="68"/>
    </row>
    <row r="183" spans="1:5" ht="22.5">
      <c r="A183" s="6" t="s">
        <v>26</v>
      </c>
      <c r="B183" s="68" t="s">
        <v>24</v>
      </c>
      <c r="C183" s="68">
        <v>62</v>
      </c>
      <c r="D183" s="68">
        <f t="shared" si="2"/>
        <v>1903</v>
      </c>
      <c r="E183" s="68"/>
    </row>
    <row r="184" spans="1:5" ht="22.5">
      <c r="A184" s="6" t="s">
        <v>26</v>
      </c>
      <c r="B184" s="68" t="s">
        <v>32</v>
      </c>
      <c r="C184" s="68">
        <v>2</v>
      </c>
      <c r="D184" s="68">
        <f t="shared" si="2"/>
        <v>1316</v>
      </c>
      <c r="E184" s="68"/>
    </row>
    <row r="185" spans="1:5" ht="22.5">
      <c r="A185" s="6" t="s">
        <v>36</v>
      </c>
      <c r="B185" s="68" t="s">
        <v>18</v>
      </c>
      <c r="C185" s="68">
        <v>96</v>
      </c>
      <c r="D185" s="68">
        <f t="shared" si="2"/>
        <v>1152</v>
      </c>
      <c r="E185" s="68"/>
    </row>
    <row r="186" spans="1:5" ht="22.5">
      <c r="A186" s="6" t="s">
        <v>23</v>
      </c>
      <c r="B186" s="68" t="s">
        <v>19</v>
      </c>
      <c r="C186" s="68">
        <v>39</v>
      </c>
      <c r="D186" s="68">
        <f t="shared" si="2"/>
        <v>1432</v>
      </c>
      <c r="E186" s="68"/>
    </row>
    <row r="187" spans="1:5" ht="22.5">
      <c r="A187" s="6" t="s">
        <v>37</v>
      </c>
      <c r="B187" s="68" t="s">
        <v>24</v>
      </c>
      <c r="C187" s="68">
        <v>99</v>
      </c>
      <c r="D187" s="68">
        <f t="shared" si="2"/>
        <v>1903</v>
      </c>
      <c r="E187" s="68"/>
    </row>
    <row r="188" spans="1:5" ht="22.5">
      <c r="A188" s="6" t="s">
        <v>26</v>
      </c>
      <c r="B188" s="68" t="s">
        <v>27</v>
      </c>
      <c r="C188" s="68">
        <v>81</v>
      </c>
      <c r="D188" s="68">
        <f t="shared" si="2"/>
        <v>1044</v>
      </c>
      <c r="E188" s="68"/>
    </row>
    <row r="189" spans="1:5" ht="22.5">
      <c r="A189" s="6" t="s">
        <v>17</v>
      </c>
      <c r="B189" s="68" t="s">
        <v>21</v>
      </c>
      <c r="C189" s="68">
        <v>57</v>
      </c>
      <c r="D189" s="68">
        <f t="shared" si="2"/>
        <v>1995</v>
      </c>
      <c r="E189" s="68"/>
    </row>
    <row r="190" spans="1:5" ht="22.5">
      <c r="A190" s="6" t="s">
        <v>36</v>
      </c>
      <c r="B190" s="68" t="s">
        <v>34</v>
      </c>
      <c r="C190" s="68">
        <v>87</v>
      </c>
      <c r="D190" s="68">
        <f t="shared" si="2"/>
        <v>1711</v>
      </c>
      <c r="E190" s="68"/>
    </row>
    <row r="191" spans="1:5" ht="22.5">
      <c r="A191" s="6" t="s">
        <v>36</v>
      </c>
      <c r="B191" s="68" t="s">
        <v>24</v>
      </c>
      <c r="C191" s="68">
        <v>81</v>
      </c>
      <c r="D191" s="68">
        <f t="shared" si="2"/>
        <v>1903</v>
      </c>
      <c r="E191" s="68"/>
    </row>
    <row r="192" spans="1:5" ht="22.5">
      <c r="A192" s="6" t="s">
        <v>37</v>
      </c>
      <c r="B192" s="68" t="s">
        <v>34</v>
      </c>
      <c r="C192" s="68">
        <v>59</v>
      </c>
      <c r="D192" s="68">
        <f t="shared" si="2"/>
        <v>1711</v>
      </c>
      <c r="E192" s="68"/>
    </row>
    <row r="193" spans="1:5" ht="22.5">
      <c r="A193" s="6" t="s">
        <v>17</v>
      </c>
      <c r="B193" s="68" t="s">
        <v>19</v>
      </c>
      <c r="C193" s="68">
        <v>8</v>
      </c>
      <c r="D193" s="68">
        <f t="shared" si="2"/>
        <v>1432</v>
      </c>
      <c r="E193" s="68"/>
    </row>
    <row r="194" spans="1:5" ht="22.5">
      <c r="A194" s="6" t="s">
        <v>17</v>
      </c>
      <c r="B194" s="68" t="s">
        <v>34</v>
      </c>
      <c r="C194" s="68">
        <v>23</v>
      </c>
      <c r="D194" s="68">
        <f t="shared" si="2"/>
        <v>1711</v>
      </c>
      <c r="E194" s="68"/>
    </row>
    <row r="195" spans="1:5" ht="22.5">
      <c r="A195" s="6" t="s">
        <v>36</v>
      </c>
      <c r="B195" s="68" t="s">
        <v>27</v>
      </c>
      <c r="C195" s="68">
        <v>88</v>
      </c>
      <c r="D195" s="68">
        <f t="shared" ref="D195:D258" si="3">VLOOKUP(B195,$J$2:$K$9,2,FALSE)</f>
        <v>1044</v>
      </c>
      <c r="E195" s="68"/>
    </row>
    <row r="196" spans="1:5" ht="22.5">
      <c r="A196" s="6" t="s">
        <v>17</v>
      </c>
      <c r="B196" s="68" t="s">
        <v>27</v>
      </c>
      <c r="C196" s="68">
        <v>57</v>
      </c>
      <c r="D196" s="68">
        <f t="shared" si="3"/>
        <v>1044</v>
      </c>
      <c r="E196" s="68"/>
    </row>
    <row r="197" spans="1:5" ht="22.5">
      <c r="A197" s="6" t="s">
        <v>17</v>
      </c>
      <c r="B197" s="68" t="s">
        <v>21</v>
      </c>
      <c r="C197" s="68">
        <v>6</v>
      </c>
      <c r="D197" s="68">
        <f t="shared" si="3"/>
        <v>1995</v>
      </c>
      <c r="E197" s="68"/>
    </row>
    <row r="198" spans="1:5" ht="22.5">
      <c r="A198" s="6" t="s">
        <v>36</v>
      </c>
      <c r="B198" s="68" t="s">
        <v>27</v>
      </c>
      <c r="C198" s="68">
        <v>80</v>
      </c>
      <c r="D198" s="68">
        <f t="shared" si="3"/>
        <v>1044</v>
      </c>
      <c r="E198" s="68"/>
    </row>
    <row r="199" spans="1:5" ht="22.5">
      <c r="A199" s="6" t="s">
        <v>36</v>
      </c>
      <c r="B199" s="68" t="s">
        <v>19</v>
      </c>
      <c r="C199" s="68">
        <v>74</v>
      </c>
      <c r="D199" s="68">
        <f t="shared" si="3"/>
        <v>1432</v>
      </c>
      <c r="E199" s="68"/>
    </row>
    <row r="200" spans="1:5" ht="22.5">
      <c r="A200" s="6" t="s">
        <v>37</v>
      </c>
      <c r="B200" s="68" t="s">
        <v>18</v>
      </c>
      <c r="C200" s="68">
        <v>35</v>
      </c>
      <c r="D200" s="68">
        <f t="shared" si="3"/>
        <v>1152</v>
      </c>
      <c r="E200" s="68"/>
    </row>
    <row r="201" spans="1:5" ht="22.5">
      <c r="A201" s="6" t="s">
        <v>23</v>
      </c>
      <c r="B201" s="68" t="s">
        <v>27</v>
      </c>
      <c r="C201" s="68">
        <v>26</v>
      </c>
      <c r="D201" s="68">
        <f t="shared" si="3"/>
        <v>1044</v>
      </c>
      <c r="E201" s="68"/>
    </row>
    <row r="202" spans="1:5" ht="22.5">
      <c r="A202" s="6" t="s">
        <v>26</v>
      </c>
      <c r="B202" s="68" t="s">
        <v>18</v>
      </c>
      <c r="C202" s="68">
        <v>12</v>
      </c>
      <c r="D202" s="68">
        <f t="shared" si="3"/>
        <v>1152</v>
      </c>
      <c r="E202" s="68"/>
    </row>
    <row r="203" spans="1:5" ht="22.5">
      <c r="A203" s="6" t="s">
        <v>26</v>
      </c>
      <c r="B203" s="68" t="s">
        <v>21</v>
      </c>
      <c r="C203" s="68">
        <v>5</v>
      </c>
      <c r="D203" s="68">
        <f t="shared" si="3"/>
        <v>1995</v>
      </c>
      <c r="E203" s="68"/>
    </row>
    <row r="204" spans="1:5" ht="22.5">
      <c r="A204" s="6" t="s">
        <v>31</v>
      </c>
      <c r="B204" s="68" t="s">
        <v>19</v>
      </c>
      <c r="C204" s="68">
        <v>19</v>
      </c>
      <c r="D204" s="68">
        <f t="shared" si="3"/>
        <v>1432</v>
      </c>
      <c r="E204" s="68"/>
    </row>
    <row r="205" spans="1:5" ht="22.5">
      <c r="A205" s="6" t="s">
        <v>37</v>
      </c>
      <c r="B205" s="68" t="s">
        <v>34</v>
      </c>
      <c r="C205" s="68">
        <v>100</v>
      </c>
      <c r="D205" s="68">
        <f t="shared" si="3"/>
        <v>1711</v>
      </c>
      <c r="E205" s="68"/>
    </row>
    <row r="206" spans="1:5" ht="22.5">
      <c r="A206" s="6" t="s">
        <v>17</v>
      </c>
      <c r="B206" s="68" t="s">
        <v>24</v>
      </c>
      <c r="C206" s="68">
        <v>74</v>
      </c>
      <c r="D206" s="68">
        <f t="shared" si="3"/>
        <v>1903</v>
      </c>
      <c r="E206" s="68"/>
    </row>
    <row r="207" spans="1:5" ht="22.5">
      <c r="A207" s="6" t="s">
        <v>26</v>
      </c>
      <c r="B207" s="68" t="s">
        <v>27</v>
      </c>
      <c r="C207" s="68">
        <v>39</v>
      </c>
      <c r="D207" s="68">
        <f t="shared" si="3"/>
        <v>1044</v>
      </c>
      <c r="E207" s="68"/>
    </row>
    <row r="208" spans="1:5" ht="22.5">
      <c r="A208" s="6" t="s">
        <v>36</v>
      </c>
      <c r="B208" s="68" t="s">
        <v>27</v>
      </c>
      <c r="C208" s="68">
        <v>9</v>
      </c>
      <c r="D208" s="68">
        <f t="shared" si="3"/>
        <v>1044</v>
      </c>
      <c r="E208" s="68"/>
    </row>
    <row r="209" spans="1:5" ht="22.5">
      <c r="A209" s="6" t="s">
        <v>23</v>
      </c>
      <c r="B209" s="68" t="s">
        <v>19</v>
      </c>
      <c r="C209" s="68">
        <v>5</v>
      </c>
      <c r="D209" s="68">
        <f t="shared" si="3"/>
        <v>1432</v>
      </c>
      <c r="E209" s="68"/>
    </row>
    <row r="210" spans="1:5" ht="22.5">
      <c r="A210" s="6" t="s">
        <v>37</v>
      </c>
      <c r="B210" s="68" t="s">
        <v>34</v>
      </c>
      <c r="C210" s="68">
        <v>35</v>
      </c>
      <c r="D210" s="68">
        <f t="shared" si="3"/>
        <v>1711</v>
      </c>
      <c r="E210" s="68"/>
    </row>
    <row r="211" spans="1:5" ht="22.5">
      <c r="A211" s="6" t="s">
        <v>23</v>
      </c>
      <c r="B211" s="68" t="s">
        <v>18</v>
      </c>
      <c r="C211" s="68">
        <v>89</v>
      </c>
      <c r="D211" s="68">
        <f t="shared" si="3"/>
        <v>1152</v>
      </c>
      <c r="E211" s="68"/>
    </row>
    <row r="212" spans="1:5" ht="22.5">
      <c r="A212" s="6" t="s">
        <v>23</v>
      </c>
      <c r="B212" s="68" t="s">
        <v>21</v>
      </c>
      <c r="C212" s="68">
        <v>79</v>
      </c>
      <c r="D212" s="68">
        <f t="shared" si="3"/>
        <v>1995</v>
      </c>
      <c r="E212" s="68"/>
    </row>
    <row r="213" spans="1:5" ht="22.5">
      <c r="A213" s="6" t="s">
        <v>37</v>
      </c>
      <c r="B213" s="68" t="s">
        <v>21</v>
      </c>
      <c r="C213" s="68">
        <v>58</v>
      </c>
      <c r="D213" s="68">
        <f t="shared" si="3"/>
        <v>1995</v>
      </c>
      <c r="E213" s="68"/>
    </row>
    <row r="214" spans="1:5" ht="22.5">
      <c r="A214" s="6" t="s">
        <v>31</v>
      </c>
      <c r="B214" s="68" t="s">
        <v>34</v>
      </c>
      <c r="C214" s="68">
        <v>91</v>
      </c>
      <c r="D214" s="68">
        <f t="shared" si="3"/>
        <v>1711</v>
      </c>
      <c r="E214" s="68"/>
    </row>
    <row r="215" spans="1:5" ht="22.5">
      <c r="A215" s="6" t="s">
        <v>26</v>
      </c>
      <c r="B215" s="68" t="s">
        <v>27</v>
      </c>
      <c r="C215" s="68">
        <v>23</v>
      </c>
      <c r="D215" s="68">
        <f t="shared" si="3"/>
        <v>1044</v>
      </c>
      <c r="E215" s="68"/>
    </row>
    <row r="216" spans="1:5" ht="22.5">
      <c r="A216" s="6" t="s">
        <v>37</v>
      </c>
      <c r="B216" s="68" t="s">
        <v>27</v>
      </c>
      <c r="C216" s="68">
        <v>59</v>
      </c>
      <c r="D216" s="68">
        <f t="shared" si="3"/>
        <v>1044</v>
      </c>
      <c r="E216" s="68"/>
    </row>
    <row r="217" spans="1:5" ht="22.5">
      <c r="A217" s="6" t="s">
        <v>36</v>
      </c>
      <c r="B217" s="68" t="s">
        <v>27</v>
      </c>
      <c r="C217" s="68">
        <v>40</v>
      </c>
      <c r="D217" s="68">
        <f t="shared" si="3"/>
        <v>1044</v>
      </c>
      <c r="E217" s="68"/>
    </row>
    <row r="218" spans="1:5" ht="22.5">
      <c r="A218" s="6" t="s">
        <v>36</v>
      </c>
      <c r="B218" s="68" t="s">
        <v>18</v>
      </c>
      <c r="C218" s="68">
        <v>58</v>
      </c>
      <c r="D218" s="68">
        <f t="shared" si="3"/>
        <v>1152</v>
      </c>
      <c r="E218" s="68"/>
    </row>
    <row r="219" spans="1:5" ht="22.5">
      <c r="A219" s="6" t="s">
        <v>36</v>
      </c>
      <c r="B219" s="68" t="s">
        <v>18</v>
      </c>
      <c r="C219" s="68">
        <v>54</v>
      </c>
      <c r="D219" s="68">
        <f t="shared" si="3"/>
        <v>1152</v>
      </c>
      <c r="E219" s="68"/>
    </row>
    <row r="220" spans="1:5" ht="22.5">
      <c r="A220" s="6" t="s">
        <v>17</v>
      </c>
      <c r="B220" s="68" t="s">
        <v>24</v>
      </c>
      <c r="C220" s="68">
        <v>30</v>
      </c>
      <c r="D220" s="68">
        <f t="shared" si="3"/>
        <v>1903</v>
      </c>
      <c r="E220" s="68"/>
    </row>
    <row r="221" spans="1:5" ht="22.5">
      <c r="A221" s="6" t="s">
        <v>36</v>
      </c>
      <c r="B221" s="68" t="s">
        <v>34</v>
      </c>
      <c r="C221" s="68">
        <v>88</v>
      </c>
      <c r="D221" s="68">
        <f t="shared" si="3"/>
        <v>1711</v>
      </c>
      <c r="E221" s="68"/>
    </row>
    <row r="222" spans="1:5" ht="22.5">
      <c r="A222" s="6" t="s">
        <v>26</v>
      </c>
      <c r="B222" s="68" t="s">
        <v>32</v>
      </c>
      <c r="C222" s="68">
        <v>16</v>
      </c>
      <c r="D222" s="68">
        <f t="shared" si="3"/>
        <v>1316</v>
      </c>
      <c r="E222" s="68"/>
    </row>
    <row r="223" spans="1:5" ht="22.5">
      <c r="A223" s="6" t="s">
        <v>23</v>
      </c>
      <c r="B223" s="68" t="s">
        <v>32</v>
      </c>
      <c r="C223" s="68">
        <v>80</v>
      </c>
      <c r="D223" s="68">
        <f t="shared" si="3"/>
        <v>1316</v>
      </c>
      <c r="E223" s="68"/>
    </row>
    <row r="224" spans="1:5" ht="22.5">
      <c r="A224" s="6" t="s">
        <v>31</v>
      </c>
      <c r="B224" s="68" t="s">
        <v>27</v>
      </c>
      <c r="C224" s="68">
        <v>98</v>
      </c>
      <c r="D224" s="68">
        <f t="shared" si="3"/>
        <v>1044</v>
      </c>
      <c r="E224" s="68"/>
    </row>
    <row r="225" spans="1:5" ht="22.5">
      <c r="A225" s="6" t="s">
        <v>31</v>
      </c>
      <c r="B225" s="68" t="s">
        <v>19</v>
      </c>
      <c r="C225" s="68">
        <v>52</v>
      </c>
      <c r="D225" s="68">
        <f t="shared" si="3"/>
        <v>1432</v>
      </c>
      <c r="E225" s="68"/>
    </row>
    <row r="226" spans="1:5" ht="22.5">
      <c r="A226" s="6" t="s">
        <v>36</v>
      </c>
      <c r="B226" s="68" t="s">
        <v>34</v>
      </c>
      <c r="C226" s="68">
        <v>58</v>
      </c>
      <c r="D226" s="68">
        <f t="shared" si="3"/>
        <v>1711</v>
      </c>
      <c r="E226" s="68"/>
    </row>
    <row r="227" spans="1:5" ht="22.5">
      <c r="A227" s="6" t="s">
        <v>17</v>
      </c>
      <c r="B227" s="68" t="s">
        <v>21</v>
      </c>
      <c r="C227" s="68">
        <v>69</v>
      </c>
      <c r="D227" s="68">
        <f t="shared" si="3"/>
        <v>1995</v>
      </c>
      <c r="E227" s="68"/>
    </row>
    <row r="228" spans="1:5" ht="22.5">
      <c r="A228" s="6" t="s">
        <v>26</v>
      </c>
      <c r="B228" s="68" t="s">
        <v>32</v>
      </c>
      <c r="C228" s="68">
        <v>55</v>
      </c>
      <c r="D228" s="68">
        <f t="shared" si="3"/>
        <v>1316</v>
      </c>
      <c r="E228" s="68"/>
    </row>
    <row r="229" spans="1:5" ht="22.5">
      <c r="A229" s="6" t="s">
        <v>17</v>
      </c>
      <c r="B229" s="68" t="s">
        <v>19</v>
      </c>
      <c r="C229" s="68">
        <v>89</v>
      </c>
      <c r="D229" s="68">
        <f t="shared" si="3"/>
        <v>1432</v>
      </c>
      <c r="E229" s="68"/>
    </row>
    <row r="230" spans="1:5" ht="22.5">
      <c r="A230" s="6" t="s">
        <v>36</v>
      </c>
      <c r="B230" s="68" t="s">
        <v>27</v>
      </c>
      <c r="C230" s="68">
        <v>33</v>
      </c>
      <c r="D230" s="68">
        <f t="shared" si="3"/>
        <v>1044</v>
      </c>
      <c r="E230" s="68"/>
    </row>
    <row r="231" spans="1:5" ht="22.5">
      <c r="A231" s="6" t="s">
        <v>17</v>
      </c>
      <c r="B231" s="68" t="s">
        <v>18</v>
      </c>
      <c r="C231" s="68">
        <v>44</v>
      </c>
      <c r="D231" s="68">
        <f t="shared" si="3"/>
        <v>1152</v>
      </c>
      <c r="E231" s="68"/>
    </row>
    <row r="232" spans="1:5" ht="22.5">
      <c r="A232" s="6" t="s">
        <v>23</v>
      </c>
      <c r="B232" s="68" t="s">
        <v>32</v>
      </c>
      <c r="C232" s="68">
        <v>86</v>
      </c>
      <c r="D232" s="68">
        <f t="shared" si="3"/>
        <v>1316</v>
      </c>
      <c r="E232" s="68"/>
    </row>
    <row r="233" spans="1:5" ht="22.5">
      <c r="A233" s="6" t="s">
        <v>31</v>
      </c>
      <c r="B233" s="68" t="s">
        <v>34</v>
      </c>
      <c r="C233" s="68">
        <v>12</v>
      </c>
      <c r="D233" s="68">
        <f t="shared" si="3"/>
        <v>1711</v>
      </c>
      <c r="E233" s="68"/>
    </row>
    <row r="234" spans="1:5" ht="22.5">
      <c r="A234" s="6" t="s">
        <v>17</v>
      </c>
      <c r="B234" s="68" t="s">
        <v>18</v>
      </c>
      <c r="C234" s="68">
        <v>36</v>
      </c>
      <c r="D234" s="68">
        <f t="shared" si="3"/>
        <v>1152</v>
      </c>
      <c r="E234" s="68"/>
    </row>
    <row r="235" spans="1:5" ht="22.5">
      <c r="A235" s="6" t="s">
        <v>17</v>
      </c>
      <c r="B235" s="68" t="s">
        <v>34</v>
      </c>
      <c r="C235" s="68">
        <v>24</v>
      </c>
      <c r="D235" s="68">
        <f t="shared" si="3"/>
        <v>1711</v>
      </c>
      <c r="E235" s="68"/>
    </row>
    <row r="236" spans="1:5" ht="22.5">
      <c r="A236" s="6" t="s">
        <v>17</v>
      </c>
      <c r="B236" s="68" t="s">
        <v>19</v>
      </c>
      <c r="C236" s="68">
        <v>50</v>
      </c>
      <c r="D236" s="68">
        <f t="shared" si="3"/>
        <v>1432</v>
      </c>
      <c r="E236" s="68"/>
    </row>
    <row r="237" spans="1:5" ht="22.5">
      <c r="A237" s="6" t="s">
        <v>26</v>
      </c>
      <c r="B237" s="68" t="s">
        <v>34</v>
      </c>
      <c r="C237" s="68">
        <v>35</v>
      </c>
      <c r="D237" s="68">
        <f t="shared" si="3"/>
        <v>1711</v>
      </c>
      <c r="E237" s="68"/>
    </row>
    <row r="238" spans="1:5" ht="22.5">
      <c r="A238" s="6" t="s">
        <v>17</v>
      </c>
      <c r="B238" s="68" t="s">
        <v>18</v>
      </c>
      <c r="C238" s="68">
        <v>74</v>
      </c>
      <c r="D238" s="68">
        <f t="shared" si="3"/>
        <v>1152</v>
      </c>
      <c r="E238" s="68"/>
    </row>
    <row r="239" spans="1:5" ht="22.5">
      <c r="A239" s="6" t="s">
        <v>26</v>
      </c>
      <c r="B239" s="68" t="s">
        <v>19</v>
      </c>
      <c r="C239" s="68">
        <v>7</v>
      </c>
      <c r="D239" s="68">
        <f t="shared" si="3"/>
        <v>1432</v>
      </c>
      <c r="E239" s="68"/>
    </row>
    <row r="240" spans="1:5" ht="22.5">
      <c r="A240" s="6" t="s">
        <v>26</v>
      </c>
      <c r="B240" s="68" t="s">
        <v>34</v>
      </c>
      <c r="C240" s="68">
        <v>87</v>
      </c>
      <c r="D240" s="68">
        <f t="shared" si="3"/>
        <v>1711</v>
      </c>
      <c r="E240" s="68"/>
    </row>
    <row r="241" spans="1:5" ht="22.5">
      <c r="A241" s="6" t="s">
        <v>26</v>
      </c>
      <c r="B241" s="68" t="s">
        <v>19</v>
      </c>
      <c r="C241" s="68">
        <v>96</v>
      </c>
      <c r="D241" s="68">
        <f t="shared" si="3"/>
        <v>1432</v>
      </c>
      <c r="E241" s="68"/>
    </row>
    <row r="242" spans="1:5" ht="22.5">
      <c r="A242" s="6" t="s">
        <v>23</v>
      </c>
      <c r="B242" s="68" t="s">
        <v>24</v>
      </c>
      <c r="C242" s="68">
        <v>14</v>
      </c>
      <c r="D242" s="68">
        <f t="shared" si="3"/>
        <v>1903</v>
      </c>
      <c r="E242" s="68"/>
    </row>
    <row r="243" spans="1:5" ht="22.5">
      <c r="A243" s="6" t="s">
        <v>17</v>
      </c>
      <c r="B243" s="68" t="s">
        <v>18</v>
      </c>
      <c r="C243" s="68">
        <v>54</v>
      </c>
      <c r="D243" s="68">
        <f t="shared" si="3"/>
        <v>1152</v>
      </c>
      <c r="E243" s="68"/>
    </row>
    <row r="244" spans="1:5" ht="22.5">
      <c r="A244" s="6" t="s">
        <v>17</v>
      </c>
      <c r="B244" s="68" t="s">
        <v>24</v>
      </c>
      <c r="C244" s="68">
        <v>77</v>
      </c>
      <c r="D244" s="68">
        <f t="shared" si="3"/>
        <v>1903</v>
      </c>
      <c r="E244" s="68"/>
    </row>
    <row r="245" spans="1:5" ht="22.5">
      <c r="A245" s="6" t="s">
        <v>26</v>
      </c>
      <c r="B245" s="68" t="s">
        <v>27</v>
      </c>
      <c r="C245" s="68">
        <v>74</v>
      </c>
      <c r="D245" s="68">
        <f t="shared" si="3"/>
        <v>1044</v>
      </c>
      <c r="E245" s="68"/>
    </row>
    <row r="246" spans="1:5" ht="22.5">
      <c r="A246" s="6" t="s">
        <v>23</v>
      </c>
      <c r="B246" s="68" t="s">
        <v>18</v>
      </c>
      <c r="C246" s="68">
        <v>93</v>
      </c>
      <c r="D246" s="68">
        <f t="shared" si="3"/>
        <v>1152</v>
      </c>
      <c r="E246" s="68"/>
    </row>
    <row r="247" spans="1:5" ht="22.5">
      <c r="A247" s="6" t="s">
        <v>17</v>
      </c>
      <c r="B247" s="68" t="s">
        <v>19</v>
      </c>
      <c r="C247" s="68">
        <v>60</v>
      </c>
      <c r="D247" s="68">
        <f t="shared" si="3"/>
        <v>1432</v>
      </c>
      <c r="E247" s="68"/>
    </row>
    <row r="248" spans="1:5" ht="22.5">
      <c r="A248" s="6" t="s">
        <v>31</v>
      </c>
      <c r="B248" s="68" t="s">
        <v>27</v>
      </c>
      <c r="C248" s="68">
        <v>34</v>
      </c>
      <c r="D248" s="68">
        <f t="shared" si="3"/>
        <v>1044</v>
      </c>
      <c r="E248" s="68"/>
    </row>
    <row r="249" spans="1:5" ht="22.5">
      <c r="A249" s="6" t="s">
        <v>17</v>
      </c>
      <c r="B249" s="68" t="s">
        <v>21</v>
      </c>
      <c r="C249" s="68">
        <v>16</v>
      </c>
      <c r="D249" s="68">
        <f t="shared" si="3"/>
        <v>1995</v>
      </c>
      <c r="E249" s="68"/>
    </row>
    <row r="250" spans="1:5" ht="22.5">
      <c r="A250" s="6" t="s">
        <v>23</v>
      </c>
      <c r="B250" s="68" t="s">
        <v>32</v>
      </c>
      <c r="C250" s="68">
        <v>52</v>
      </c>
      <c r="D250" s="68">
        <f t="shared" si="3"/>
        <v>1316</v>
      </c>
      <c r="E250" s="68"/>
    </row>
    <row r="251" spans="1:5" ht="22.5">
      <c r="A251" s="6" t="s">
        <v>37</v>
      </c>
      <c r="B251" s="68" t="s">
        <v>32</v>
      </c>
      <c r="C251" s="68">
        <v>48</v>
      </c>
      <c r="D251" s="68">
        <f t="shared" si="3"/>
        <v>1316</v>
      </c>
      <c r="E251" s="68"/>
    </row>
    <row r="252" spans="1:5" ht="22.5">
      <c r="A252" s="6" t="s">
        <v>36</v>
      </c>
      <c r="B252" s="68" t="s">
        <v>34</v>
      </c>
      <c r="C252" s="68">
        <v>73</v>
      </c>
      <c r="D252" s="68">
        <f t="shared" si="3"/>
        <v>1711</v>
      </c>
      <c r="E252" s="68"/>
    </row>
    <row r="253" spans="1:5" ht="22.5">
      <c r="A253" s="6" t="s">
        <v>23</v>
      </c>
      <c r="B253" s="68" t="s">
        <v>24</v>
      </c>
      <c r="C253" s="68">
        <v>10</v>
      </c>
      <c r="D253" s="68">
        <f t="shared" si="3"/>
        <v>1903</v>
      </c>
      <c r="E253" s="68"/>
    </row>
    <row r="254" spans="1:5" ht="22.5">
      <c r="A254" s="6" t="s">
        <v>17</v>
      </c>
      <c r="B254" s="68" t="s">
        <v>19</v>
      </c>
      <c r="C254" s="68">
        <v>79</v>
      </c>
      <c r="D254" s="68">
        <f t="shared" si="3"/>
        <v>1432</v>
      </c>
      <c r="E254" s="68"/>
    </row>
    <row r="255" spans="1:5" ht="22.5">
      <c r="A255" s="6" t="s">
        <v>23</v>
      </c>
      <c r="B255" s="68" t="s">
        <v>34</v>
      </c>
      <c r="C255" s="68">
        <v>100</v>
      </c>
      <c r="D255" s="68">
        <f t="shared" si="3"/>
        <v>1711</v>
      </c>
      <c r="E255" s="68"/>
    </row>
    <row r="256" spans="1:5" ht="22.5">
      <c r="A256" s="6" t="s">
        <v>31</v>
      </c>
      <c r="B256" s="68" t="s">
        <v>34</v>
      </c>
      <c r="C256" s="68">
        <v>74</v>
      </c>
      <c r="D256" s="68">
        <f t="shared" si="3"/>
        <v>1711</v>
      </c>
      <c r="E256" s="68"/>
    </row>
    <row r="257" spans="1:5" ht="22.5">
      <c r="A257" s="6" t="s">
        <v>23</v>
      </c>
      <c r="B257" s="68" t="s">
        <v>18</v>
      </c>
      <c r="C257" s="68">
        <v>3</v>
      </c>
      <c r="D257" s="68">
        <f t="shared" si="3"/>
        <v>1152</v>
      </c>
      <c r="E257" s="68"/>
    </row>
    <row r="258" spans="1:5" ht="22.5">
      <c r="A258" s="6" t="s">
        <v>31</v>
      </c>
      <c r="B258" s="68" t="s">
        <v>34</v>
      </c>
      <c r="C258" s="68">
        <v>28</v>
      </c>
      <c r="D258" s="68">
        <f t="shared" si="3"/>
        <v>1711</v>
      </c>
      <c r="E258" s="68"/>
    </row>
    <row r="259" spans="1:5" ht="22.5">
      <c r="A259" s="6" t="s">
        <v>37</v>
      </c>
      <c r="B259" s="68" t="s">
        <v>32</v>
      </c>
      <c r="C259" s="68">
        <v>84</v>
      </c>
      <c r="D259" s="68">
        <f t="shared" ref="D259:D322" si="4">VLOOKUP(B259,$J$2:$K$9,2,FALSE)</f>
        <v>1316</v>
      </c>
      <c r="E259" s="68"/>
    </row>
    <row r="260" spans="1:5" ht="22.5">
      <c r="A260" s="6" t="s">
        <v>31</v>
      </c>
      <c r="B260" s="68" t="s">
        <v>27</v>
      </c>
      <c r="C260" s="68">
        <v>43</v>
      </c>
      <c r="D260" s="68">
        <f t="shared" si="4"/>
        <v>1044</v>
      </c>
      <c r="E260" s="68"/>
    </row>
    <row r="261" spans="1:5" ht="22.5">
      <c r="A261" s="6" t="s">
        <v>26</v>
      </c>
      <c r="B261" s="68" t="s">
        <v>32</v>
      </c>
      <c r="C261" s="68">
        <v>45</v>
      </c>
      <c r="D261" s="68">
        <f t="shared" si="4"/>
        <v>1316</v>
      </c>
      <c r="E261" s="68"/>
    </row>
    <row r="262" spans="1:5" ht="22.5">
      <c r="A262" s="6" t="s">
        <v>36</v>
      </c>
      <c r="B262" s="68" t="s">
        <v>32</v>
      </c>
      <c r="C262" s="68">
        <v>99</v>
      </c>
      <c r="D262" s="68">
        <f t="shared" si="4"/>
        <v>1316</v>
      </c>
      <c r="E262" s="68"/>
    </row>
    <row r="263" spans="1:5" ht="22.5">
      <c r="A263" s="6" t="s">
        <v>36</v>
      </c>
      <c r="B263" s="68" t="s">
        <v>27</v>
      </c>
      <c r="C263" s="68">
        <v>35</v>
      </c>
      <c r="D263" s="68">
        <f t="shared" si="4"/>
        <v>1044</v>
      </c>
      <c r="E263" s="68"/>
    </row>
    <row r="264" spans="1:5" ht="22.5">
      <c r="A264" s="6" t="s">
        <v>31</v>
      </c>
      <c r="B264" s="68" t="s">
        <v>34</v>
      </c>
      <c r="C264" s="68">
        <v>27</v>
      </c>
      <c r="D264" s="68">
        <f t="shared" si="4"/>
        <v>1711</v>
      </c>
      <c r="E264" s="68"/>
    </row>
    <row r="265" spans="1:5" ht="22.5">
      <c r="A265" s="6" t="s">
        <v>31</v>
      </c>
      <c r="B265" s="68" t="s">
        <v>19</v>
      </c>
      <c r="C265" s="68">
        <v>57</v>
      </c>
      <c r="D265" s="68">
        <f t="shared" si="4"/>
        <v>1432</v>
      </c>
      <c r="E265" s="68"/>
    </row>
    <row r="266" spans="1:5" ht="22.5">
      <c r="A266" s="6" t="s">
        <v>23</v>
      </c>
      <c r="B266" s="68" t="s">
        <v>24</v>
      </c>
      <c r="C266" s="68">
        <v>60</v>
      </c>
      <c r="D266" s="68">
        <f t="shared" si="4"/>
        <v>1903</v>
      </c>
      <c r="E266" s="68"/>
    </row>
    <row r="267" spans="1:5" ht="22.5">
      <c r="A267" s="6" t="s">
        <v>17</v>
      </c>
      <c r="B267" s="68" t="s">
        <v>21</v>
      </c>
      <c r="C267" s="68">
        <v>93</v>
      </c>
      <c r="D267" s="68">
        <f t="shared" si="4"/>
        <v>1995</v>
      </c>
      <c r="E267" s="68"/>
    </row>
    <row r="268" spans="1:5" ht="22.5">
      <c r="A268" s="6" t="s">
        <v>26</v>
      </c>
      <c r="B268" s="68" t="s">
        <v>32</v>
      </c>
      <c r="C268" s="68">
        <v>51</v>
      </c>
      <c r="D268" s="68">
        <f t="shared" si="4"/>
        <v>1316</v>
      </c>
      <c r="E268" s="68"/>
    </row>
    <row r="269" spans="1:5" ht="22.5">
      <c r="A269" s="6" t="s">
        <v>36</v>
      </c>
      <c r="B269" s="68" t="s">
        <v>18</v>
      </c>
      <c r="C269" s="68">
        <v>27</v>
      </c>
      <c r="D269" s="68">
        <f t="shared" si="4"/>
        <v>1152</v>
      </c>
      <c r="E269" s="68"/>
    </row>
    <row r="270" spans="1:5" ht="22.5">
      <c r="A270" s="6" t="s">
        <v>26</v>
      </c>
      <c r="B270" s="68" t="s">
        <v>32</v>
      </c>
      <c r="C270" s="68">
        <v>18</v>
      </c>
      <c r="D270" s="68">
        <f t="shared" si="4"/>
        <v>1316</v>
      </c>
      <c r="E270" s="68"/>
    </row>
    <row r="271" spans="1:5" ht="22.5">
      <c r="A271" s="6" t="s">
        <v>37</v>
      </c>
      <c r="B271" s="68" t="s">
        <v>27</v>
      </c>
      <c r="C271" s="68">
        <v>64</v>
      </c>
      <c r="D271" s="68">
        <f t="shared" si="4"/>
        <v>1044</v>
      </c>
      <c r="E271" s="68"/>
    </row>
    <row r="272" spans="1:5" ht="22.5">
      <c r="A272" s="6" t="s">
        <v>37</v>
      </c>
      <c r="B272" s="68" t="s">
        <v>18</v>
      </c>
      <c r="C272" s="68">
        <v>83</v>
      </c>
      <c r="D272" s="68">
        <f t="shared" si="4"/>
        <v>1152</v>
      </c>
      <c r="E272" s="68"/>
    </row>
    <row r="273" spans="1:5" ht="22.5">
      <c r="A273" s="6" t="s">
        <v>23</v>
      </c>
      <c r="B273" s="68" t="s">
        <v>21</v>
      </c>
      <c r="C273" s="68">
        <v>4</v>
      </c>
      <c r="D273" s="68">
        <f t="shared" si="4"/>
        <v>1995</v>
      </c>
      <c r="E273" s="68"/>
    </row>
    <row r="274" spans="1:5" ht="22.5">
      <c r="A274" s="6" t="s">
        <v>26</v>
      </c>
      <c r="B274" s="68" t="s">
        <v>32</v>
      </c>
      <c r="C274" s="68">
        <v>24</v>
      </c>
      <c r="D274" s="68">
        <f t="shared" si="4"/>
        <v>1316</v>
      </c>
      <c r="E274" s="68"/>
    </row>
    <row r="275" spans="1:5" ht="22.5">
      <c r="A275" s="6" t="s">
        <v>31</v>
      </c>
      <c r="B275" s="68" t="s">
        <v>32</v>
      </c>
      <c r="C275" s="68">
        <v>17</v>
      </c>
      <c r="D275" s="68">
        <f t="shared" si="4"/>
        <v>1316</v>
      </c>
      <c r="E275" s="68"/>
    </row>
    <row r="276" spans="1:5" ht="22.5">
      <c r="A276" s="6" t="s">
        <v>26</v>
      </c>
      <c r="B276" s="68" t="s">
        <v>34</v>
      </c>
      <c r="C276" s="68">
        <v>49</v>
      </c>
      <c r="D276" s="68">
        <f t="shared" si="4"/>
        <v>1711</v>
      </c>
      <c r="E276" s="68"/>
    </row>
    <row r="277" spans="1:5" ht="22.5">
      <c r="A277" s="6" t="s">
        <v>31</v>
      </c>
      <c r="B277" s="68" t="s">
        <v>19</v>
      </c>
      <c r="C277" s="68">
        <v>32</v>
      </c>
      <c r="D277" s="68">
        <f t="shared" si="4"/>
        <v>1432</v>
      </c>
      <c r="E277" s="68"/>
    </row>
    <row r="278" spans="1:5" ht="22.5">
      <c r="A278" s="6" t="s">
        <v>23</v>
      </c>
      <c r="B278" s="68" t="s">
        <v>18</v>
      </c>
      <c r="C278" s="68">
        <v>52</v>
      </c>
      <c r="D278" s="68">
        <f t="shared" si="4"/>
        <v>1152</v>
      </c>
      <c r="E278" s="68"/>
    </row>
    <row r="279" spans="1:5" ht="22.5">
      <c r="A279" s="6" t="s">
        <v>26</v>
      </c>
      <c r="B279" s="68" t="s">
        <v>24</v>
      </c>
      <c r="C279" s="68">
        <v>39</v>
      </c>
      <c r="D279" s="68">
        <f t="shared" si="4"/>
        <v>1903</v>
      </c>
      <c r="E279" s="68"/>
    </row>
    <row r="280" spans="1:5" ht="22.5">
      <c r="A280" s="6" t="s">
        <v>36</v>
      </c>
      <c r="B280" s="68" t="s">
        <v>24</v>
      </c>
      <c r="C280" s="68">
        <v>17</v>
      </c>
      <c r="D280" s="68">
        <f t="shared" si="4"/>
        <v>1903</v>
      </c>
      <c r="E280" s="68"/>
    </row>
    <row r="281" spans="1:5" ht="22.5">
      <c r="A281" s="6" t="s">
        <v>26</v>
      </c>
      <c r="B281" s="68" t="s">
        <v>21</v>
      </c>
      <c r="C281" s="68">
        <v>83</v>
      </c>
      <c r="D281" s="68">
        <f t="shared" si="4"/>
        <v>1995</v>
      </c>
      <c r="E281" s="68"/>
    </row>
    <row r="282" spans="1:5" ht="22.5">
      <c r="A282" s="6" t="s">
        <v>36</v>
      </c>
      <c r="B282" s="68" t="s">
        <v>32</v>
      </c>
      <c r="C282" s="68">
        <v>22</v>
      </c>
      <c r="D282" s="68">
        <f t="shared" si="4"/>
        <v>1316</v>
      </c>
      <c r="E282" s="68"/>
    </row>
    <row r="283" spans="1:5" ht="22.5">
      <c r="A283" s="6" t="s">
        <v>26</v>
      </c>
      <c r="B283" s="68" t="s">
        <v>34</v>
      </c>
      <c r="C283" s="68">
        <v>96</v>
      </c>
      <c r="D283" s="68">
        <f t="shared" si="4"/>
        <v>1711</v>
      </c>
      <c r="E283" s="68"/>
    </row>
    <row r="284" spans="1:5" ht="22.5">
      <c r="A284" s="6" t="s">
        <v>26</v>
      </c>
      <c r="B284" s="68" t="s">
        <v>24</v>
      </c>
      <c r="C284" s="68">
        <v>89</v>
      </c>
      <c r="D284" s="68">
        <f t="shared" si="4"/>
        <v>1903</v>
      </c>
      <c r="E284" s="68"/>
    </row>
    <row r="285" spans="1:5" ht="22.5">
      <c r="A285" s="6" t="s">
        <v>17</v>
      </c>
      <c r="B285" s="68" t="s">
        <v>32</v>
      </c>
      <c r="C285" s="68">
        <v>78</v>
      </c>
      <c r="D285" s="68">
        <f t="shared" si="4"/>
        <v>1316</v>
      </c>
      <c r="E285" s="68"/>
    </row>
    <row r="286" spans="1:5" ht="22.5">
      <c r="A286" s="6" t="s">
        <v>17</v>
      </c>
      <c r="B286" s="68" t="s">
        <v>27</v>
      </c>
      <c r="C286" s="68">
        <v>29</v>
      </c>
      <c r="D286" s="68">
        <f t="shared" si="4"/>
        <v>1044</v>
      </c>
      <c r="E286" s="68"/>
    </row>
    <row r="287" spans="1:5" ht="22.5">
      <c r="A287" s="6" t="s">
        <v>36</v>
      </c>
      <c r="B287" s="68" t="s">
        <v>24</v>
      </c>
      <c r="C287" s="68">
        <v>29</v>
      </c>
      <c r="D287" s="68">
        <f t="shared" si="4"/>
        <v>1903</v>
      </c>
      <c r="E287" s="68"/>
    </row>
    <row r="288" spans="1:5" ht="22.5">
      <c r="A288" s="6" t="s">
        <v>37</v>
      </c>
      <c r="B288" s="68" t="s">
        <v>32</v>
      </c>
      <c r="C288" s="68">
        <v>5</v>
      </c>
      <c r="D288" s="68">
        <f t="shared" si="4"/>
        <v>1316</v>
      </c>
      <c r="E288" s="68"/>
    </row>
    <row r="289" spans="1:5" ht="22.5">
      <c r="A289" s="6" t="s">
        <v>31</v>
      </c>
      <c r="B289" s="68" t="s">
        <v>34</v>
      </c>
      <c r="C289" s="68">
        <v>29</v>
      </c>
      <c r="D289" s="68">
        <f t="shared" si="4"/>
        <v>1711</v>
      </c>
      <c r="E289" s="68"/>
    </row>
    <row r="290" spans="1:5" ht="22.5">
      <c r="A290" s="6" t="s">
        <v>26</v>
      </c>
      <c r="B290" s="68" t="s">
        <v>21</v>
      </c>
      <c r="C290" s="68">
        <v>56</v>
      </c>
      <c r="D290" s="68">
        <f t="shared" si="4"/>
        <v>1995</v>
      </c>
      <c r="E290" s="68"/>
    </row>
    <row r="291" spans="1:5" ht="22.5">
      <c r="A291" s="6" t="s">
        <v>37</v>
      </c>
      <c r="B291" s="68" t="s">
        <v>19</v>
      </c>
      <c r="C291" s="68">
        <v>55</v>
      </c>
      <c r="D291" s="68">
        <f t="shared" si="4"/>
        <v>1432</v>
      </c>
      <c r="E291" s="68"/>
    </row>
    <row r="292" spans="1:5" ht="22.5">
      <c r="A292" s="6" t="s">
        <v>17</v>
      </c>
      <c r="B292" s="68" t="s">
        <v>24</v>
      </c>
      <c r="C292" s="68">
        <v>91</v>
      </c>
      <c r="D292" s="68">
        <f t="shared" si="4"/>
        <v>1903</v>
      </c>
      <c r="E292" s="68"/>
    </row>
    <row r="293" spans="1:5" ht="22.5">
      <c r="A293" s="6" t="s">
        <v>26</v>
      </c>
      <c r="B293" s="68" t="s">
        <v>18</v>
      </c>
      <c r="C293" s="68">
        <v>45</v>
      </c>
      <c r="D293" s="68">
        <f t="shared" si="4"/>
        <v>1152</v>
      </c>
      <c r="E293" s="68"/>
    </row>
    <row r="294" spans="1:5" ht="22.5">
      <c r="A294" s="6" t="s">
        <v>31</v>
      </c>
      <c r="B294" s="68" t="s">
        <v>34</v>
      </c>
      <c r="C294" s="68">
        <v>45</v>
      </c>
      <c r="D294" s="68">
        <f t="shared" si="4"/>
        <v>1711</v>
      </c>
      <c r="E294" s="68"/>
    </row>
    <row r="295" spans="1:5" ht="22.5">
      <c r="A295" s="6" t="s">
        <v>17</v>
      </c>
      <c r="B295" s="68" t="s">
        <v>24</v>
      </c>
      <c r="C295" s="68">
        <v>84</v>
      </c>
      <c r="D295" s="68">
        <f t="shared" si="4"/>
        <v>1903</v>
      </c>
      <c r="E295" s="68"/>
    </row>
    <row r="296" spans="1:5" ht="22.5">
      <c r="A296" s="6" t="s">
        <v>23</v>
      </c>
      <c r="B296" s="68" t="s">
        <v>27</v>
      </c>
      <c r="C296" s="68">
        <v>30</v>
      </c>
      <c r="D296" s="68">
        <f t="shared" si="4"/>
        <v>1044</v>
      </c>
      <c r="E296" s="68"/>
    </row>
    <row r="297" spans="1:5" ht="22.5">
      <c r="A297" s="6" t="s">
        <v>36</v>
      </c>
      <c r="B297" s="68" t="s">
        <v>21</v>
      </c>
      <c r="C297" s="68">
        <v>62</v>
      </c>
      <c r="D297" s="68">
        <f t="shared" si="4"/>
        <v>1995</v>
      </c>
      <c r="E297" s="68"/>
    </row>
    <row r="298" spans="1:5" ht="22.5">
      <c r="A298" s="6" t="s">
        <v>31</v>
      </c>
      <c r="B298" s="68" t="s">
        <v>24</v>
      </c>
      <c r="C298" s="68">
        <v>59</v>
      </c>
      <c r="D298" s="68">
        <f t="shared" si="4"/>
        <v>1903</v>
      </c>
      <c r="E298" s="68"/>
    </row>
    <row r="299" spans="1:5" ht="22.5">
      <c r="A299" s="6" t="s">
        <v>31</v>
      </c>
      <c r="B299" s="68" t="s">
        <v>34</v>
      </c>
      <c r="C299" s="68">
        <v>41</v>
      </c>
      <c r="D299" s="68">
        <f t="shared" si="4"/>
        <v>1711</v>
      </c>
      <c r="E299" s="68"/>
    </row>
    <row r="300" spans="1:5" ht="22.5">
      <c r="A300" s="6" t="s">
        <v>36</v>
      </c>
      <c r="B300" s="68" t="s">
        <v>18</v>
      </c>
      <c r="C300" s="68">
        <v>28</v>
      </c>
      <c r="D300" s="68">
        <f t="shared" si="4"/>
        <v>1152</v>
      </c>
      <c r="E300" s="68"/>
    </row>
    <row r="301" spans="1:5" ht="22.5">
      <c r="A301" s="6" t="s">
        <v>37</v>
      </c>
      <c r="B301" s="68" t="s">
        <v>21</v>
      </c>
      <c r="C301" s="68">
        <v>80</v>
      </c>
      <c r="D301" s="68">
        <f t="shared" si="4"/>
        <v>1995</v>
      </c>
      <c r="E301" s="68"/>
    </row>
    <row r="302" spans="1:5" ht="22.5">
      <c r="A302" s="6" t="s">
        <v>17</v>
      </c>
      <c r="B302" s="68" t="s">
        <v>19</v>
      </c>
      <c r="C302" s="68">
        <v>44</v>
      </c>
      <c r="D302" s="68">
        <f t="shared" si="4"/>
        <v>1432</v>
      </c>
      <c r="E302" s="68"/>
    </row>
    <row r="303" spans="1:5" ht="22.5">
      <c r="A303" s="6" t="s">
        <v>37</v>
      </c>
      <c r="B303" s="68" t="s">
        <v>24</v>
      </c>
      <c r="C303" s="68">
        <v>24</v>
      </c>
      <c r="D303" s="68">
        <f t="shared" si="4"/>
        <v>1903</v>
      </c>
      <c r="E303" s="68"/>
    </row>
    <row r="304" spans="1:5" ht="22.5">
      <c r="A304" s="6" t="s">
        <v>37</v>
      </c>
      <c r="B304" s="68" t="s">
        <v>21</v>
      </c>
      <c r="C304" s="68">
        <v>42</v>
      </c>
      <c r="D304" s="68">
        <f t="shared" si="4"/>
        <v>1995</v>
      </c>
      <c r="E304" s="68"/>
    </row>
    <row r="305" spans="1:5" ht="22.5">
      <c r="A305" s="6" t="s">
        <v>36</v>
      </c>
      <c r="B305" s="68" t="s">
        <v>19</v>
      </c>
      <c r="C305" s="68">
        <v>83</v>
      </c>
      <c r="D305" s="68">
        <f t="shared" si="4"/>
        <v>1432</v>
      </c>
      <c r="E305" s="68"/>
    </row>
    <row r="306" spans="1:5" ht="22.5">
      <c r="A306" s="6" t="s">
        <v>26</v>
      </c>
      <c r="B306" s="68" t="s">
        <v>27</v>
      </c>
      <c r="C306" s="68">
        <v>45</v>
      </c>
      <c r="D306" s="68">
        <f t="shared" si="4"/>
        <v>1044</v>
      </c>
      <c r="E306" s="68"/>
    </row>
    <row r="307" spans="1:5" ht="22.5">
      <c r="A307" s="6" t="s">
        <v>23</v>
      </c>
      <c r="B307" s="68" t="s">
        <v>24</v>
      </c>
      <c r="C307" s="68">
        <v>61</v>
      </c>
      <c r="D307" s="68">
        <f t="shared" si="4"/>
        <v>1903</v>
      </c>
      <c r="E307" s="68"/>
    </row>
    <row r="308" spans="1:5" ht="22.5">
      <c r="A308" s="6" t="s">
        <v>26</v>
      </c>
      <c r="B308" s="68" t="s">
        <v>27</v>
      </c>
      <c r="C308" s="68">
        <v>39</v>
      </c>
      <c r="D308" s="68">
        <f t="shared" si="4"/>
        <v>1044</v>
      </c>
      <c r="E308" s="68"/>
    </row>
    <row r="309" spans="1:5" ht="22.5">
      <c r="A309" s="6" t="s">
        <v>26</v>
      </c>
      <c r="B309" s="68" t="s">
        <v>18</v>
      </c>
      <c r="C309" s="68">
        <v>84</v>
      </c>
      <c r="D309" s="68">
        <f t="shared" si="4"/>
        <v>1152</v>
      </c>
      <c r="E309" s="68"/>
    </row>
    <row r="310" spans="1:5" ht="22.5">
      <c r="A310" s="6" t="s">
        <v>36</v>
      </c>
      <c r="B310" s="68" t="s">
        <v>27</v>
      </c>
      <c r="C310" s="68">
        <v>71</v>
      </c>
      <c r="D310" s="68">
        <f t="shared" si="4"/>
        <v>1044</v>
      </c>
      <c r="E310" s="68"/>
    </row>
    <row r="311" spans="1:5" ht="22.5">
      <c r="A311" s="6" t="s">
        <v>36</v>
      </c>
      <c r="B311" s="68" t="s">
        <v>21</v>
      </c>
      <c r="C311" s="68">
        <v>76</v>
      </c>
      <c r="D311" s="68">
        <f t="shared" si="4"/>
        <v>1995</v>
      </c>
      <c r="E311" s="68"/>
    </row>
    <row r="312" spans="1:5" ht="22.5">
      <c r="A312" s="6" t="s">
        <v>23</v>
      </c>
      <c r="B312" s="68" t="s">
        <v>24</v>
      </c>
      <c r="C312" s="68">
        <v>76</v>
      </c>
      <c r="D312" s="68">
        <f t="shared" si="4"/>
        <v>1903</v>
      </c>
      <c r="E312" s="68"/>
    </row>
    <row r="313" spans="1:5" ht="22.5">
      <c r="A313" s="6" t="s">
        <v>31</v>
      </c>
      <c r="B313" s="68" t="s">
        <v>34</v>
      </c>
      <c r="C313" s="68">
        <v>23</v>
      </c>
      <c r="D313" s="68">
        <f t="shared" si="4"/>
        <v>1711</v>
      </c>
      <c r="E313" s="68"/>
    </row>
    <row r="314" spans="1:5" ht="22.5">
      <c r="A314" s="6" t="s">
        <v>36</v>
      </c>
      <c r="B314" s="68" t="s">
        <v>21</v>
      </c>
      <c r="C314" s="68">
        <v>75</v>
      </c>
      <c r="D314" s="68">
        <f t="shared" si="4"/>
        <v>1995</v>
      </c>
      <c r="E314" s="68"/>
    </row>
    <row r="315" spans="1:5" ht="22.5">
      <c r="A315" s="6" t="s">
        <v>17</v>
      </c>
      <c r="B315" s="68" t="s">
        <v>32</v>
      </c>
      <c r="C315" s="68">
        <v>41</v>
      </c>
      <c r="D315" s="68">
        <f t="shared" si="4"/>
        <v>1316</v>
      </c>
      <c r="E315" s="68"/>
    </row>
    <row r="316" spans="1:5" ht="22.5">
      <c r="A316" s="6" t="s">
        <v>37</v>
      </c>
      <c r="B316" s="68" t="s">
        <v>21</v>
      </c>
      <c r="C316" s="68">
        <v>99</v>
      </c>
      <c r="D316" s="68">
        <f t="shared" si="4"/>
        <v>1995</v>
      </c>
      <c r="E316" s="68"/>
    </row>
    <row r="317" spans="1:5" ht="22.5">
      <c r="A317" s="6" t="s">
        <v>23</v>
      </c>
      <c r="B317" s="68" t="s">
        <v>24</v>
      </c>
      <c r="C317" s="68">
        <v>62</v>
      </c>
      <c r="D317" s="68">
        <f t="shared" si="4"/>
        <v>1903</v>
      </c>
      <c r="E317" s="68"/>
    </row>
    <row r="318" spans="1:5" ht="22.5">
      <c r="A318" s="6" t="s">
        <v>17</v>
      </c>
      <c r="B318" s="68" t="s">
        <v>18</v>
      </c>
      <c r="C318" s="68">
        <v>63</v>
      </c>
      <c r="D318" s="68">
        <f t="shared" si="4"/>
        <v>1152</v>
      </c>
      <c r="E318" s="68"/>
    </row>
    <row r="319" spans="1:5" ht="22.5">
      <c r="A319" s="6" t="s">
        <v>36</v>
      </c>
      <c r="B319" s="68" t="s">
        <v>19</v>
      </c>
      <c r="C319" s="68">
        <v>4</v>
      </c>
      <c r="D319" s="68">
        <f t="shared" si="4"/>
        <v>1432</v>
      </c>
      <c r="E319" s="68"/>
    </row>
    <row r="320" spans="1:5" ht="22.5">
      <c r="A320" s="6" t="s">
        <v>17</v>
      </c>
      <c r="B320" s="68" t="s">
        <v>27</v>
      </c>
      <c r="C320" s="68">
        <v>4</v>
      </c>
      <c r="D320" s="68">
        <f t="shared" si="4"/>
        <v>1044</v>
      </c>
      <c r="E320" s="68"/>
    </row>
    <row r="321" spans="1:5" ht="22.5">
      <c r="A321" s="6" t="s">
        <v>31</v>
      </c>
      <c r="B321" s="68" t="s">
        <v>27</v>
      </c>
      <c r="C321" s="68">
        <v>18</v>
      </c>
      <c r="D321" s="68">
        <f t="shared" si="4"/>
        <v>1044</v>
      </c>
      <c r="E321" s="68"/>
    </row>
    <row r="322" spans="1:5" ht="22.5">
      <c r="A322" s="6" t="s">
        <v>31</v>
      </c>
      <c r="B322" s="68" t="s">
        <v>32</v>
      </c>
      <c r="C322" s="68">
        <v>49</v>
      </c>
      <c r="D322" s="68">
        <f t="shared" si="4"/>
        <v>1316</v>
      </c>
      <c r="E322" s="68"/>
    </row>
    <row r="323" spans="1:5" ht="22.5">
      <c r="A323" s="6" t="s">
        <v>31</v>
      </c>
      <c r="B323" s="68" t="s">
        <v>27</v>
      </c>
      <c r="C323" s="68">
        <v>46</v>
      </c>
      <c r="D323" s="68">
        <f t="shared" ref="D323:D386" si="5">VLOOKUP(B323,$J$2:$K$9,2,FALSE)</f>
        <v>1044</v>
      </c>
      <c r="E323" s="68"/>
    </row>
    <row r="324" spans="1:5" ht="22.5">
      <c r="A324" s="6" t="s">
        <v>26</v>
      </c>
      <c r="B324" s="68" t="s">
        <v>18</v>
      </c>
      <c r="C324" s="68">
        <v>24</v>
      </c>
      <c r="D324" s="68">
        <f t="shared" si="5"/>
        <v>1152</v>
      </c>
      <c r="E324" s="68"/>
    </row>
    <row r="325" spans="1:5" ht="22.5">
      <c r="A325" s="6" t="s">
        <v>36</v>
      </c>
      <c r="B325" s="68" t="s">
        <v>32</v>
      </c>
      <c r="C325" s="68">
        <v>35</v>
      </c>
      <c r="D325" s="68">
        <f t="shared" si="5"/>
        <v>1316</v>
      </c>
      <c r="E325" s="68"/>
    </row>
    <row r="326" spans="1:5" ht="22.5">
      <c r="A326" s="6" t="s">
        <v>23</v>
      </c>
      <c r="B326" s="68" t="s">
        <v>21</v>
      </c>
      <c r="C326" s="68">
        <v>24</v>
      </c>
      <c r="D326" s="68">
        <f t="shared" si="5"/>
        <v>1995</v>
      </c>
      <c r="E326" s="68"/>
    </row>
    <row r="327" spans="1:5" ht="22.5">
      <c r="A327" s="6" t="s">
        <v>36</v>
      </c>
      <c r="B327" s="68" t="s">
        <v>18</v>
      </c>
      <c r="C327" s="68">
        <v>32</v>
      </c>
      <c r="D327" s="68">
        <f t="shared" si="5"/>
        <v>1152</v>
      </c>
      <c r="E327" s="68"/>
    </row>
    <row r="328" spans="1:5" ht="22.5">
      <c r="A328" s="6" t="s">
        <v>31</v>
      </c>
      <c r="B328" s="68" t="s">
        <v>24</v>
      </c>
      <c r="C328" s="68">
        <v>39</v>
      </c>
      <c r="D328" s="68">
        <f t="shared" si="5"/>
        <v>1903</v>
      </c>
      <c r="E328" s="68"/>
    </row>
    <row r="329" spans="1:5" ht="22.5">
      <c r="A329" s="6" t="s">
        <v>36</v>
      </c>
      <c r="B329" s="68" t="s">
        <v>24</v>
      </c>
      <c r="C329" s="68">
        <v>9</v>
      </c>
      <c r="D329" s="68">
        <f t="shared" si="5"/>
        <v>1903</v>
      </c>
      <c r="E329" s="68"/>
    </row>
    <row r="330" spans="1:5" ht="22.5">
      <c r="A330" s="6" t="s">
        <v>23</v>
      </c>
      <c r="B330" s="68" t="s">
        <v>34</v>
      </c>
      <c r="C330" s="68">
        <v>14</v>
      </c>
      <c r="D330" s="68">
        <f t="shared" si="5"/>
        <v>1711</v>
      </c>
      <c r="E330" s="68"/>
    </row>
    <row r="331" spans="1:5" ht="22.5">
      <c r="A331" s="6" t="s">
        <v>17</v>
      </c>
      <c r="B331" s="68" t="s">
        <v>21</v>
      </c>
      <c r="C331" s="68">
        <v>49</v>
      </c>
      <c r="D331" s="68">
        <f t="shared" si="5"/>
        <v>1995</v>
      </c>
      <c r="E331" s="68"/>
    </row>
    <row r="332" spans="1:5" ht="22.5">
      <c r="A332" s="6" t="s">
        <v>31</v>
      </c>
      <c r="B332" s="68" t="s">
        <v>34</v>
      </c>
      <c r="C332" s="68">
        <v>9</v>
      </c>
      <c r="D332" s="68">
        <f t="shared" si="5"/>
        <v>1711</v>
      </c>
      <c r="E332" s="68"/>
    </row>
    <row r="333" spans="1:5" ht="22.5">
      <c r="A333" s="6" t="s">
        <v>17</v>
      </c>
      <c r="B333" s="68" t="s">
        <v>34</v>
      </c>
      <c r="C333" s="68">
        <v>72</v>
      </c>
      <c r="D333" s="68">
        <f t="shared" si="5"/>
        <v>1711</v>
      </c>
      <c r="E333" s="68"/>
    </row>
    <row r="334" spans="1:5" ht="22.5">
      <c r="A334" s="6" t="s">
        <v>17</v>
      </c>
      <c r="B334" s="68" t="s">
        <v>18</v>
      </c>
      <c r="C334" s="68">
        <v>79</v>
      </c>
      <c r="D334" s="68">
        <f t="shared" si="5"/>
        <v>1152</v>
      </c>
      <c r="E334" s="68"/>
    </row>
    <row r="335" spans="1:5" ht="22.5">
      <c r="A335" s="6" t="s">
        <v>37</v>
      </c>
      <c r="B335" s="68" t="s">
        <v>34</v>
      </c>
      <c r="C335" s="68">
        <v>22</v>
      </c>
      <c r="D335" s="68">
        <f t="shared" si="5"/>
        <v>1711</v>
      </c>
      <c r="E335" s="68"/>
    </row>
    <row r="336" spans="1:5" ht="22.5">
      <c r="A336" s="6" t="s">
        <v>17</v>
      </c>
      <c r="B336" s="68" t="s">
        <v>24</v>
      </c>
      <c r="C336" s="68">
        <v>56</v>
      </c>
      <c r="D336" s="68">
        <f t="shared" si="5"/>
        <v>1903</v>
      </c>
      <c r="E336" s="68"/>
    </row>
    <row r="337" spans="1:5" ht="22.5">
      <c r="A337" s="6" t="s">
        <v>31</v>
      </c>
      <c r="B337" s="68" t="s">
        <v>21</v>
      </c>
      <c r="C337" s="68">
        <v>93</v>
      </c>
      <c r="D337" s="68">
        <f t="shared" si="5"/>
        <v>1995</v>
      </c>
      <c r="E337" s="68"/>
    </row>
    <row r="338" spans="1:5" ht="22.5">
      <c r="A338" s="6" t="s">
        <v>31</v>
      </c>
      <c r="B338" s="68" t="s">
        <v>19</v>
      </c>
      <c r="C338" s="68">
        <v>26</v>
      </c>
      <c r="D338" s="68">
        <f t="shared" si="5"/>
        <v>1432</v>
      </c>
      <c r="E338" s="68"/>
    </row>
    <row r="339" spans="1:5" ht="22.5">
      <c r="A339" s="6" t="s">
        <v>17</v>
      </c>
      <c r="B339" s="68" t="s">
        <v>18</v>
      </c>
      <c r="C339" s="68">
        <v>67</v>
      </c>
      <c r="D339" s="68">
        <f t="shared" si="5"/>
        <v>1152</v>
      </c>
      <c r="E339" s="68"/>
    </row>
    <row r="340" spans="1:5" ht="22.5">
      <c r="A340" s="6" t="s">
        <v>31</v>
      </c>
      <c r="B340" s="68" t="s">
        <v>19</v>
      </c>
      <c r="C340" s="68">
        <v>98</v>
      </c>
      <c r="D340" s="68">
        <f t="shared" si="5"/>
        <v>1432</v>
      </c>
      <c r="E340" s="68"/>
    </row>
    <row r="341" spans="1:5" ht="22.5">
      <c r="A341" s="6" t="s">
        <v>31</v>
      </c>
      <c r="B341" s="68" t="s">
        <v>27</v>
      </c>
      <c r="C341" s="68">
        <v>59</v>
      </c>
      <c r="D341" s="68">
        <f t="shared" si="5"/>
        <v>1044</v>
      </c>
      <c r="E341" s="68"/>
    </row>
    <row r="342" spans="1:5" ht="22.5">
      <c r="A342" s="6" t="s">
        <v>17</v>
      </c>
      <c r="B342" s="68" t="s">
        <v>18</v>
      </c>
      <c r="C342" s="68">
        <v>5</v>
      </c>
      <c r="D342" s="68">
        <f t="shared" si="5"/>
        <v>1152</v>
      </c>
      <c r="E342" s="68"/>
    </row>
    <row r="343" spans="1:5" ht="22.5">
      <c r="A343" s="6" t="s">
        <v>37</v>
      </c>
      <c r="B343" s="68" t="s">
        <v>21</v>
      </c>
      <c r="C343" s="68">
        <v>61</v>
      </c>
      <c r="D343" s="68">
        <f t="shared" si="5"/>
        <v>1995</v>
      </c>
      <c r="E343" s="68"/>
    </row>
    <row r="344" spans="1:5" ht="22.5">
      <c r="A344" s="6" t="s">
        <v>36</v>
      </c>
      <c r="B344" s="68" t="s">
        <v>19</v>
      </c>
      <c r="C344" s="68">
        <v>84</v>
      </c>
      <c r="D344" s="68">
        <f t="shared" si="5"/>
        <v>1432</v>
      </c>
      <c r="E344" s="68"/>
    </row>
    <row r="345" spans="1:5" ht="22.5">
      <c r="A345" s="6" t="s">
        <v>26</v>
      </c>
      <c r="B345" s="68" t="s">
        <v>18</v>
      </c>
      <c r="C345" s="68">
        <v>88</v>
      </c>
      <c r="D345" s="68">
        <f t="shared" si="5"/>
        <v>1152</v>
      </c>
      <c r="E345" s="68"/>
    </row>
    <row r="346" spans="1:5" ht="22.5">
      <c r="A346" s="6" t="s">
        <v>17</v>
      </c>
      <c r="B346" s="68" t="s">
        <v>24</v>
      </c>
      <c r="C346" s="68">
        <v>67</v>
      </c>
      <c r="D346" s="68">
        <f t="shared" si="5"/>
        <v>1903</v>
      </c>
      <c r="E346" s="68"/>
    </row>
    <row r="347" spans="1:5" ht="22.5">
      <c r="A347" s="6" t="s">
        <v>23</v>
      </c>
      <c r="B347" s="68" t="s">
        <v>34</v>
      </c>
      <c r="C347" s="68">
        <v>55</v>
      </c>
      <c r="D347" s="68">
        <f t="shared" si="5"/>
        <v>1711</v>
      </c>
      <c r="E347" s="68"/>
    </row>
    <row r="348" spans="1:5" ht="22.5">
      <c r="A348" s="6" t="s">
        <v>37</v>
      </c>
      <c r="B348" s="68" t="s">
        <v>32</v>
      </c>
      <c r="C348" s="68">
        <v>39</v>
      </c>
      <c r="D348" s="68">
        <f t="shared" si="5"/>
        <v>1316</v>
      </c>
      <c r="E348" s="68"/>
    </row>
    <row r="349" spans="1:5" ht="22.5">
      <c r="A349" s="6" t="s">
        <v>26</v>
      </c>
      <c r="B349" s="68" t="s">
        <v>32</v>
      </c>
      <c r="C349" s="68">
        <v>97</v>
      </c>
      <c r="D349" s="68">
        <f t="shared" si="5"/>
        <v>1316</v>
      </c>
      <c r="E349" s="68"/>
    </row>
    <row r="350" spans="1:5" ht="22.5">
      <c r="A350" s="6" t="s">
        <v>31</v>
      </c>
      <c r="B350" s="68" t="s">
        <v>21</v>
      </c>
      <c r="C350" s="68">
        <v>16</v>
      </c>
      <c r="D350" s="68">
        <f t="shared" si="5"/>
        <v>1995</v>
      </c>
      <c r="E350" s="68"/>
    </row>
    <row r="351" spans="1:5" ht="22.5">
      <c r="A351" s="6" t="s">
        <v>36</v>
      </c>
      <c r="B351" s="68" t="s">
        <v>32</v>
      </c>
      <c r="C351" s="68">
        <v>52</v>
      </c>
      <c r="D351" s="68">
        <f t="shared" si="5"/>
        <v>1316</v>
      </c>
      <c r="E351" s="68"/>
    </row>
    <row r="352" spans="1:5" ht="22.5">
      <c r="A352" s="6" t="s">
        <v>17</v>
      </c>
      <c r="B352" s="68" t="s">
        <v>19</v>
      </c>
      <c r="C352" s="68">
        <v>60</v>
      </c>
      <c r="D352" s="68">
        <f t="shared" si="5"/>
        <v>1432</v>
      </c>
      <c r="E352" s="68"/>
    </row>
    <row r="353" spans="1:5" ht="22.5">
      <c r="A353" s="6" t="s">
        <v>26</v>
      </c>
      <c r="B353" s="68" t="s">
        <v>32</v>
      </c>
      <c r="C353" s="68">
        <v>9</v>
      </c>
      <c r="D353" s="68">
        <f t="shared" si="5"/>
        <v>1316</v>
      </c>
      <c r="E353" s="68"/>
    </row>
    <row r="354" spans="1:5" ht="22.5">
      <c r="A354" s="6" t="s">
        <v>17</v>
      </c>
      <c r="B354" s="68" t="s">
        <v>24</v>
      </c>
      <c r="C354" s="68">
        <v>100</v>
      </c>
      <c r="D354" s="68">
        <f t="shared" si="5"/>
        <v>1903</v>
      </c>
      <c r="E354" s="68"/>
    </row>
    <row r="355" spans="1:5" ht="22.5">
      <c r="A355" s="6" t="s">
        <v>37</v>
      </c>
      <c r="B355" s="68" t="s">
        <v>34</v>
      </c>
      <c r="C355" s="68">
        <v>18</v>
      </c>
      <c r="D355" s="68">
        <f t="shared" si="5"/>
        <v>1711</v>
      </c>
      <c r="E355" s="68"/>
    </row>
    <row r="356" spans="1:5" ht="22.5">
      <c r="A356" s="6" t="s">
        <v>37</v>
      </c>
      <c r="B356" s="68" t="s">
        <v>27</v>
      </c>
      <c r="C356" s="68">
        <v>16</v>
      </c>
      <c r="D356" s="68">
        <f t="shared" si="5"/>
        <v>1044</v>
      </c>
      <c r="E356" s="68"/>
    </row>
    <row r="357" spans="1:5" ht="22.5">
      <c r="A357" s="6" t="s">
        <v>36</v>
      </c>
      <c r="B357" s="68" t="s">
        <v>27</v>
      </c>
      <c r="C357" s="68">
        <v>69</v>
      </c>
      <c r="D357" s="68">
        <f t="shared" si="5"/>
        <v>1044</v>
      </c>
      <c r="E357" s="68"/>
    </row>
    <row r="358" spans="1:5" ht="22.5">
      <c r="A358" s="6" t="s">
        <v>31</v>
      </c>
      <c r="B358" s="68" t="s">
        <v>34</v>
      </c>
      <c r="C358" s="68">
        <v>36</v>
      </c>
      <c r="D358" s="68">
        <f t="shared" si="5"/>
        <v>1711</v>
      </c>
      <c r="E358" s="68"/>
    </row>
    <row r="359" spans="1:5" ht="22.5">
      <c r="A359" s="6" t="s">
        <v>26</v>
      </c>
      <c r="B359" s="68" t="s">
        <v>24</v>
      </c>
      <c r="C359" s="68">
        <v>59</v>
      </c>
      <c r="D359" s="68">
        <f t="shared" si="5"/>
        <v>1903</v>
      </c>
      <c r="E359" s="68"/>
    </row>
    <row r="360" spans="1:5" ht="22.5">
      <c r="A360" s="6" t="s">
        <v>31</v>
      </c>
      <c r="B360" s="68" t="s">
        <v>18</v>
      </c>
      <c r="C360" s="68">
        <v>93</v>
      </c>
      <c r="D360" s="68">
        <f t="shared" si="5"/>
        <v>1152</v>
      </c>
      <c r="E360" s="68"/>
    </row>
    <row r="361" spans="1:5" ht="22.5">
      <c r="A361" s="6" t="s">
        <v>36</v>
      </c>
      <c r="B361" s="68" t="s">
        <v>27</v>
      </c>
      <c r="C361" s="68">
        <v>61</v>
      </c>
      <c r="D361" s="68">
        <f t="shared" si="5"/>
        <v>1044</v>
      </c>
      <c r="E361" s="68"/>
    </row>
    <row r="362" spans="1:5" ht="22.5">
      <c r="A362" s="6" t="s">
        <v>37</v>
      </c>
      <c r="B362" s="68" t="s">
        <v>18</v>
      </c>
      <c r="C362" s="68">
        <v>82</v>
      </c>
      <c r="D362" s="68">
        <f t="shared" si="5"/>
        <v>1152</v>
      </c>
      <c r="E362" s="68"/>
    </row>
    <row r="363" spans="1:5" ht="22.5">
      <c r="A363" s="6" t="s">
        <v>26</v>
      </c>
      <c r="B363" s="68" t="s">
        <v>19</v>
      </c>
      <c r="C363" s="68">
        <v>53</v>
      </c>
      <c r="D363" s="68">
        <f t="shared" si="5"/>
        <v>1432</v>
      </c>
      <c r="E363" s="68"/>
    </row>
    <row r="364" spans="1:5" ht="22.5">
      <c r="A364" s="6" t="s">
        <v>37</v>
      </c>
      <c r="B364" s="68" t="s">
        <v>34</v>
      </c>
      <c r="C364" s="68">
        <v>30</v>
      </c>
      <c r="D364" s="68">
        <f t="shared" si="5"/>
        <v>1711</v>
      </c>
      <c r="E364" s="68"/>
    </row>
    <row r="365" spans="1:5" ht="22.5">
      <c r="A365" s="6" t="s">
        <v>23</v>
      </c>
      <c r="B365" s="68" t="s">
        <v>32</v>
      </c>
      <c r="C365" s="68">
        <v>10</v>
      </c>
      <c r="D365" s="68">
        <f t="shared" si="5"/>
        <v>1316</v>
      </c>
      <c r="E365" s="68"/>
    </row>
    <row r="366" spans="1:5" ht="22.5">
      <c r="A366" s="6" t="s">
        <v>23</v>
      </c>
      <c r="B366" s="68" t="s">
        <v>27</v>
      </c>
      <c r="C366" s="68">
        <v>95</v>
      </c>
      <c r="D366" s="68">
        <f t="shared" si="5"/>
        <v>1044</v>
      </c>
      <c r="E366" s="68"/>
    </row>
    <row r="367" spans="1:5" ht="22.5">
      <c r="A367" s="6" t="s">
        <v>17</v>
      </c>
      <c r="B367" s="68" t="s">
        <v>32</v>
      </c>
      <c r="C367" s="68">
        <v>27</v>
      </c>
      <c r="D367" s="68">
        <f t="shared" si="5"/>
        <v>1316</v>
      </c>
      <c r="E367" s="68"/>
    </row>
    <row r="368" spans="1:5" ht="22.5">
      <c r="A368" s="6" t="s">
        <v>26</v>
      </c>
      <c r="B368" s="68" t="s">
        <v>32</v>
      </c>
      <c r="C368" s="68">
        <v>73</v>
      </c>
      <c r="D368" s="68">
        <f t="shared" si="5"/>
        <v>1316</v>
      </c>
      <c r="E368" s="68"/>
    </row>
    <row r="369" spans="1:5" ht="22.5">
      <c r="A369" s="6" t="s">
        <v>36</v>
      </c>
      <c r="B369" s="68" t="s">
        <v>19</v>
      </c>
      <c r="C369" s="68">
        <v>81</v>
      </c>
      <c r="D369" s="68">
        <f t="shared" si="5"/>
        <v>1432</v>
      </c>
      <c r="E369" s="68"/>
    </row>
    <row r="370" spans="1:5" ht="22.5">
      <c r="A370" s="6" t="s">
        <v>36</v>
      </c>
      <c r="B370" s="68" t="s">
        <v>27</v>
      </c>
      <c r="C370" s="68">
        <v>65</v>
      </c>
      <c r="D370" s="68">
        <f t="shared" si="5"/>
        <v>1044</v>
      </c>
      <c r="E370" s="68"/>
    </row>
    <row r="371" spans="1:5" ht="22.5">
      <c r="A371" s="6" t="s">
        <v>31</v>
      </c>
      <c r="B371" s="68" t="s">
        <v>34</v>
      </c>
      <c r="C371" s="68">
        <v>15</v>
      </c>
      <c r="D371" s="68">
        <f t="shared" si="5"/>
        <v>1711</v>
      </c>
      <c r="E371" s="68"/>
    </row>
    <row r="372" spans="1:5" ht="22.5">
      <c r="A372" s="6" t="s">
        <v>23</v>
      </c>
      <c r="B372" s="68" t="s">
        <v>32</v>
      </c>
      <c r="C372" s="68">
        <v>41</v>
      </c>
      <c r="D372" s="68">
        <f t="shared" si="5"/>
        <v>1316</v>
      </c>
      <c r="E372" s="68"/>
    </row>
    <row r="373" spans="1:5" ht="22.5">
      <c r="A373" s="6" t="s">
        <v>17</v>
      </c>
      <c r="B373" s="68" t="s">
        <v>32</v>
      </c>
      <c r="C373" s="68">
        <v>15</v>
      </c>
      <c r="D373" s="68">
        <f t="shared" si="5"/>
        <v>1316</v>
      </c>
      <c r="E373" s="68"/>
    </row>
    <row r="374" spans="1:5" ht="22.5">
      <c r="A374" s="6" t="s">
        <v>37</v>
      </c>
      <c r="B374" s="68" t="s">
        <v>18</v>
      </c>
      <c r="C374" s="68">
        <v>10</v>
      </c>
      <c r="D374" s="68">
        <f t="shared" si="5"/>
        <v>1152</v>
      </c>
      <c r="E374" s="68"/>
    </row>
    <row r="375" spans="1:5" ht="22.5">
      <c r="A375" s="6" t="s">
        <v>37</v>
      </c>
      <c r="B375" s="68" t="s">
        <v>27</v>
      </c>
      <c r="C375" s="68">
        <v>3</v>
      </c>
      <c r="D375" s="68">
        <f t="shared" si="5"/>
        <v>1044</v>
      </c>
      <c r="E375" s="68"/>
    </row>
    <row r="376" spans="1:5" ht="22.5">
      <c r="A376" s="6" t="s">
        <v>31</v>
      </c>
      <c r="B376" s="68" t="s">
        <v>32</v>
      </c>
      <c r="C376" s="68">
        <v>27</v>
      </c>
      <c r="D376" s="68">
        <f t="shared" si="5"/>
        <v>1316</v>
      </c>
      <c r="E376" s="68"/>
    </row>
    <row r="377" spans="1:5" ht="22.5">
      <c r="A377" s="6" t="s">
        <v>31</v>
      </c>
      <c r="B377" s="68" t="s">
        <v>27</v>
      </c>
      <c r="C377" s="68">
        <v>61</v>
      </c>
      <c r="D377" s="68">
        <f t="shared" si="5"/>
        <v>1044</v>
      </c>
      <c r="E377" s="68"/>
    </row>
    <row r="378" spans="1:5" ht="22.5">
      <c r="A378" s="6" t="s">
        <v>36</v>
      </c>
      <c r="B378" s="68" t="s">
        <v>34</v>
      </c>
      <c r="C378" s="68">
        <v>90</v>
      </c>
      <c r="D378" s="68">
        <f t="shared" si="5"/>
        <v>1711</v>
      </c>
      <c r="E378" s="68"/>
    </row>
    <row r="379" spans="1:5" ht="22.5">
      <c r="A379" s="6" t="s">
        <v>31</v>
      </c>
      <c r="B379" s="68" t="s">
        <v>19</v>
      </c>
      <c r="C379" s="68">
        <v>56</v>
      </c>
      <c r="D379" s="68">
        <f t="shared" si="5"/>
        <v>1432</v>
      </c>
      <c r="E379" s="68"/>
    </row>
    <row r="380" spans="1:5" ht="22.5">
      <c r="A380" s="6" t="s">
        <v>23</v>
      </c>
      <c r="B380" s="68" t="s">
        <v>19</v>
      </c>
      <c r="C380" s="68">
        <v>100</v>
      </c>
      <c r="D380" s="68">
        <f t="shared" si="5"/>
        <v>1432</v>
      </c>
      <c r="E380" s="68"/>
    </row>
    <row r="381" spans="1:5" ht="22.5">
      <c r="A381" s="6" t="s">
        <v>31</v>
      </c>
      <c r="B381" s="68" t="s">
        <v>34</v>
      </c>
      <c r="C381" s="68">
        <v>23</v>
      </c>
      <c r="D381" s="68">
        <f t="shared" si="5"/>
        <v>1711</v>
      </c>
      <c r="E381" s="68"/>
    </row>
    <row r="382" spans="1:5" ht="22.5">
      <c r="A382" s="6" t="s">
        <v>36</v>
      </c>
      <c r="B382" s="68" t="s">
        <v>19</v>
      </c>
      <c r="C382" s="68">
        <v>15</v>
      </c>
      <c r="D382" s="68">
        <f t="shared" si="5"/>
        <v>1432</v>
      </c>
      <c r="E382" s="68"/>
    </row>
    <row r="383" spans="1:5" ht="22.5">
      <c r="A383" s="6" t="s">
        <v>36</v>
      </c>
      <c r="B383" s="68" t="s">
        <v>21</v>
      </c>
      <c r="C383" s="68">
        <v>4</v>
      </c>
      <c r="D383" s="68">
        <f t="shared" si="5"/>
        <v>1995</v>
      </c>
      <c r="E383" s="68"/>
    </row>
    <row r="384" spans="1:5" ht="22.5">
      <c r="A384" s="6" t="s">
        <v>37</v>
      </c>
      <c r="B384" s="68" t="s">
        <v>21</v>
      </c>
      <c r="C384" s="68">
        <v>55</v>
      </c>
      <c r="D384" s="68">
        <f t="shared" si="5"/>
        <v>1995</v>
      </c>
      <c r="E384" s="68"/>
    </row>
    <row r="385" spans="1:5" ht="22.5">
      <c r="A385" s="6" t="s">
        <v>17</v>
      </c>
      <c r="B385" s="68" t="s">
        <v>32</v>
      </c>
      <c r="C385" s="68">
        <v>23</v>
      </c>
      <c r="D385" s="68">
        <f t="shared" si="5"/>
        <v>1316</v>
      </c>
      <c r="E385" s="68"/>
    </row>
    <row r="386" spans="1:5" ht="22.5">
      <c r="A386" s="6" t="s">
        <v>31</v>
      </c>
      <c r="B386" s="68" t="s">
        <v>27</v>
      </c>
      <c r="C386" s="68">
        <v>96</v>
      </c>
      <c r="D386" s="68">
        <f t="shared" si="5"/>
        <v>1044</v>
      </c>
      <c r="E386" s="68"/>
    </row>
    <row r="387" spans="1:5" ht="22.5">
      <c r="A387" s="6" t="s">
        <v>36</v>
      </c>
      <c r="B387" s="68" t="s">
        <v>27</v>
      </c>
      <c r="C387" s="68">
        <v>85</v>
      </c>
      <c r="D387" s="68">
        <f t="shared" ref="D387:D450" si="6">VLOOKUP(B387,$J$2:$K$9,2,FALSE)</f>
        <v>1044</v>
      </c>
      <c r="E387" s="68"/>
    </row>
    <row r="388" spans="1:5" ht="22.5">
      <c r="A388" s="6" t="s">
        <v>31</v>
      </c>
      <c r="B388" s="68" t="s">
        <v>32</v>
      </c>
      <c r="C388" s="68">
        <v>10</v>
      </c>
      <c r="D388" s="68">
        <f t="shared" si="6"/>
        <v>1316</v>
      </c>
      <c r="E388" s="68"/>
    </row>
    <row r="389" spans="1:5" ht="22.5">
      <c r="A389" s="6" t="s">
        <v>23</v>
      </c>
      <c r="B389" s="68" t="s">
        <v>21</v>
      </c>
      <c r="C389" s="68">
        <v>93</v>
      </c>
      <c r="D389" s="68">
        <f t="shared" si="6"/>
        <v>1995</v>
      </c>
      <c r="E389" s="68"/>
    </row>
    <row r="390" spans="1:5" ht="22.5">
      <c r="A390" s="6" t="s">
        <v>36</v>
      </c>
      <c r="B390" s="68" t="s">
        <v>21</v>
      </c>
      <c r="C390" s="68">
        <v>12</v>
      </c>
      <c r="D390" s="68">
        <f t="shared" si="6"/>
        <v>1995</v>
      </c>
      <c r="E390" s="68"/>
    </row>
    <row r="391" spans="1:5" ht="22.5">
      <c r="A391" s="6" t="s">
        <v>37</v>
      </c>
      <c r="B391" s="68" t="s">
        <v>24</v>
      </c>
      <c r="C391" s="68">
        <v>5</v>
      </c>
      <c r="D391" s="68">
        <f t="shared" si="6"/>
        <v>1903</v>
      </c>
      <c r="E391" s="68"/>
    </row>
    <row r="392" spans="1:5" ht="22.5">
      <c r="A392" s="6" t="s">
        <v>36</v>
      </c>
      <c r="B392" s="68" t="s">
        <v>34</v>
      </c>
      <c r="C392" s="68">
        <v>56</v>
      </c>
      <c r="D392" s="68">
        <f t="shared" si="6"/>
        <v>1711</v>
      </c>
      <c r="E392" s="68"/>
    </row>
    <row r="393" spans="1:5" ht="22.5">
      <c r="A393" s="6" t="s">
        <v>31</v>
      </c>
      <c r="B393" s="68" t="s">
        <v>19</v>
      </c>
      <c r="C393" s="68">
        <v>94</v>
      </c>
      <c r="D393" s="68">
        <f t="shared" si="6"/>
        <v>1432</v>
      </c>
      <c r="E393" s="68"/>
    </row>
    <row r="394" spans="1:5" ht="22.5">
      <c r="A394" s="6" t="s">
        <v>37</v>
      </c>
      <c r="B394" s="68" t="s">
        <v>32</v>
      </c>
      <c r="C394" s="68">
        <v>91</v>
      </c>
      <c r="D394" s="68">
        <f t="shared" si="6"/>
        <v>1316</v>
      </c>
      <c r="E394" s="68"/>
    </row>
    <row r="395" spans="1:5" ht="22.5">
      <c r="A395" s="6" t="s">
        <v>17</v>
      </c>
      <c r="B395" s="68" t="s">
        <v>24</v>
      </c>
      <c r="C395" s="68">
        <v>54</v>
      </c>
      <c r="D395" s="68">
        <f t="shared" si="6"/>
        <v>1903</v>
      </c>
      <c r="E395" s="68"/>
    </row>
    <row r="396" spans="1:5" ht="22.5">
      <c r="A396" s="6" t="s">
        <v>31</v>
      </c>
      <c r="B396" s="68" t="s">
        <v>24</v>
      </c>
      <c r="C396" s="68">
        <v>43</v>
      </c>
      <c r="D396" s="68">
        <f t="shared" si="6"/>
        <v>1903</v>
      </c>
      <c r="E396" s="68"/>
    </row>
    <row r="397" spans="1:5" ht="22.5">
      <c r="A397" s="6" t="s">
        <v>17</v>
      </c>
      <c r="B397" s="68" t="s">
        <v>32</v>
      </c>
      <c r="C397" s="68">
        <v>19</v>
      </c>
      <c r="D397" s="68">
        <f t="shared" si="6"/>
        <v>1316</v>
      </c>
      <c r="E397" s="68"/>
    </row>
    <row r="398" spans="1:5" ht="22.5">
      <c r="A398" s="6" t="s">
        <v>17</v>
      </c>
      <c r="B398" s="68" t="s">
        <v>27</v>
      </c>
      <c r="C398" s="68">
        <v>71</v>
      </c>
      <c r="D398" s="68">
        <f t="shared" si="6"/>
        <v>1044</v>
      </c>
      <c r="E398" s="68"/>
    </row>
    <row r="399" spans="1:5" ht="22.5">
      <c r="A399" s="6" t="s">
        <v>37</v>
      </c>
      <c r="B399" s="68" t="s">
        <v>34</v>
      </c>
      <c r="C399" s="68">
        <v>64</v>
      </c>
      <c r="D399" s="68">
        <f t="shared" si="6"/>
        <v>1711</v>
      </c>
      <c r="E399" s="68"/>
    </row>
    <row r="400" spans="1:5" ht="22.5">
      <c r="A400" s="6" t="s">
        <v>17</v>
      </c>
      <c r="B400" s="68" t="s">
        <v>27</v>
      </c>
      <c r="C400" s="68">
        <v>38</v>
      </c>
      <c r="D400" s="68">
        <f t="shared" si="6"/>
        <v>1044</v>
      </c>
      <c r="E400" s="68"/>
    </row>
    <row r="401" spans="1:5" ht="22.5">
      <c r="A401" s="6" t="s">
        <v>37</v>
      </c>
      <c r="B401" s="68" t="s">
        <v>34</v>
      </c>
      <c r="C401" s="68">
        <v>50</v>
      </c>
      <c r="D401" s="68">
        <f t="shared" si="6"/>
        <v>1711</v>
      </c>
      <c r="E401" s="68"/>
    </row>
    <row r="402" spans="1:5" ht="22.5">
      <c r="A402" s="6" t="s">
        <v>23</v>
      </c>
      <c r="B402" s="68" t="s">
        <v>19</v>
      </c>
      <c r="C402" s="68">
        <v>98</v>
      </c>
      <c r="D402" s="68">
        <f t="shared" si="6"/>
        <v>1432</v>
      </c>
      <c r="E402" s="68"/>
    </row>
    <row r="403" spans="1:5" ht="22.5">
      <c r="A403" s="6" t="s">
        <v>26</v>
      </c>
      <c r="B403" s="68" t="s">
        <v>19</v>
      </c>
      <c r="C403" s="68">
        <v>72</v>
      </c>
      <c r="D403" s="68">
        <f t="shared" si="6"/>
        <v>1432</v>
      </c>
      <c r="E403" s="68"/>
    </row>
    <row r="404" spans="1:5" ht="22.5">
      <c r="A404" s="6" t="s">
        <v>31</v>
      </c>
      <c r="B404" s="68" t="s">
        <v>32</v>
      </c>
      <c r="C404" s="68">
        <v>62</v>
      </c>
      <c r="D404" s="68">
        <f t="shared" si="6"/>
        <v>1316</v>
      </c>
      <c r="E404" s="68"/>
    </row>
    <row r="405" spans="1:5" ht="22.5">
      <c r="A405" s="6" t="s">
        <v>37</v>
      </c>
      <c r="B405" s="68" t="s">
        <v>21</v>
      </c>
      <c r="C405" s="68">
        <v>43</v>
      </c>
      <c r="D405" s="68">
        <f t="shared" si="6"/>
        <v>1995</v>
      </c>
      <c r="E405" s="68"/>
    </row>
    <row r="406" spans="1:5" ht="22.5">
      <c r="A406" s="6" t="s">
        <v>23</v>
      </c>
      <c r="B406" s="68" t="s">
        <v>19</v>
      </c>
      <c r="C406" s="68">
        <v>25</v>
      </c>
      <c r="D406" s="68">
        <f t="shared" si="6"/>
        <v>1432</v>
      </c>
      <c r="E406" s="68"/>
    </row>
    <row r="407" spans="1:5" ht="22.5">
      <c r="A407" s="6" t="s">
        <v>23</v>
      </c>
      <c r="B407" s="68" t="s">
        <v>34</v>
      </c>
      <c r="C407" s="68">
        <v>9</v>
      </c>
      <c r="D407" s="68">
        <f t="shared" si="6"/>
        <v>1711</v>
      </c>
      <c r="E407" s="68"/>
    </row>
    <row r="408" spans="1:5" ht="22.5">
      <c r="A408" s="6" t="s">
        <v>36</v>
      </c>
      <c r="B408" s="68" t="s">
        <v>19</v>
      </c>
      <c r="C408" s="68">
        <v>89</v>
      </c>
      <c r="D408" s="68">
        <f t="shared" si="6"/>
        <v>1432</v>
      </c>
      <c r="E408" s="68"/>
    </row>
    <row r="409" spans="1:5" ht="22.5">
      <c r="A409" s="6" t="s">
        <v>26</v>
      </c>
      <c r="B409" s="68" t="s">
        <v>18</v>
      </c>
      <c r="C409" s="68">
        <v>78</v>
      </c>
      <c r="D409" s="68">
        <f t="shared" si="6"/>
        <v>1152</v>
      </c>
      <c r="E409" s="68"/>
    </row>
    <row r="410" spans="1:5" ht="22.5">
      <c r="A410" s="6" t="s">
        <v>23</v>
      </c>
      <c r="B410" s="68" t="s">
        <v>21</v>
      </c>
      <c r="C410" s="68">
        <v>82</v>
      </c>
      <c r="D410" s="68">
        <f t="shared" si="6"/>
        <v>1995</v>
      </c>
      <c r="E410" s="68"/>
    </row>
    <row r="411" spans="1:5" ht="22.5">
      <c r="A411" s="6" t="s">
        <v>37</v>
      </c>
      <c r="B411" s="68" t="s">
        <v>21</v>
      </c>
      <c r="C411" s="68">
        <v>30</v>
      </c>
      <c r="D411" s="68">
        <f t="shared" si="6"/>
        <v>1995</v>
      </c>
      <c r="E411" s="68"/>
    </row>
    <row r="412" spans="1:5" ht="22.5">
      <c r="A412" s="6" t="s">
        <v>36</v>
      </c>
      <c r="B412" s="68" t="s">
        <v>18</v>
      </c>
      <c r="C412" s="68">
        <v>71</v>
      </c>
      <c r="D412" s="68">
        <f t="shared" si="6"/>
        <v>1152</v>
      </c>
      <c r="E412" s="68"/>
    </row>
    <row r="413" spans="1:5" ht="22.5">
      <c r="A413" s="6" t="s">
        <v>23</v>
      </c>
      <c r="B413" s="68" t="s">
        <v>18</v>
      </c>
      <c r="C413" s="68">
        <v>75</v>
      </c>
      <c r="D413" s="68">
        <f t="shared" si="6"/>
        <v>1152</v>
      </c>
      <c r="E413" s="68"/>
    </row>
    <row r="414" spans="1:5" ht="22.5">
      <c r="A414" s="6" t="s">
        <v>23</v>
      </c>
      <c r="B414" s="68" t="s">
        <v>27</v>
      </c>
      <c r="C414" s="68">
        <v>11</v>
      </c>
      <c r="D414" s="68">
        <f t="shared" si="6"/>
        <v>1044</v>
      </c>
      <c r="E414" s="68"/>
    </row>
    <row r="415" spans="1:5" ht="22.5">
      <c r="A415" s="6" t="s">
        <v>37</v>
      </c>
      <c r="B415" s="68" t="s">
        <v>21</v>
      </c>
      <c r="C415" s="68">
        <v>62</v>
      </c>
      <c r="D415" s="68">
        <f t="shared" si="6"/>
        <v>1995</v>
      </c>
      <c r="E415" s="68"/>
    </row>
    <row r="416" spans="1:5" ht="22.5">
      <c r="A416" s="6" t="s">
        <v>36</v>
      </c>
      <c r="B416" s="68" t="s">
        <v>27</v>
      </c>
      <c r="C416" s="68">
        <v>6</v>
      </c>
      <c r="D416" s="68">
        <f t="shared" si="6"/>
        <v>1044</v>
      </c>
      <c r="E416" s="68"/>
    </row>
    <row r="417" spans="1:5" ht="22.5">
      <c r="A417" s="6" t="s">
        <v>23</v>
      </c>
      <c r="B417" s="68" t="s">
        <v>21</v>
      </c>
      <c r="C417" s="68">
        <v>81</v>
      </c>
      <c r="D417" s="68">
        <f t="shared" si="6"/>
        <v>1995</v>
      </c>
      <c r="E417" s="68"/>
    </row>
    <row r="418" spans="1:5" ht="22.5">
      <c r="A418" s="6" t="s">
        <v>37</v>
      </c>
      <c r="B418" s="68" t="s">
        <v>18</v>
      </c>
      <c r="C418" s="68">
        <v>44</v>
      </c>
      <c r="D418" s="68">
        <f t="shared" si="6"/>
        <v>1152</v>
      </c>
      <c r="E418" s="68"/>
    </row>
    <row r="419" spans="1:5" ht="22.5">
      <c r="A419" s="6" t="s">
        <v>36</v>
      </c>
      <c r="B419" s="68" t="s">
        <v>24</v>
      </c>
      <c r="C419" s="68">
        <v>16</v>
      </c>
      <c r="D419" s="68">
        <f t="shared" si="6"/>
        <v>1903</v>
      </c>
      <c r="E419" s="68"/>
    </row>
    <row r="420" spans="1:5" ht="22.5">
      <c r="A420" s="6" t="s">
        <v>26</v>
      </c>
      <c r="B420" s="68" t="s">
        <v>24</v>
      </c>
      <c r="C420" s="68">
        <v>54</v>
      </c>
      <c r="D420" s="68">
        <f t="shared" si="6"/>
        <v>1903</v>
      </c>
      <c r="E420" s="68"/>
    </row>
    <row r="421" spans="1:5" ht="22.5">
      <c r="A421" s="6" t="s">
        <v>26</v>
      </c>
      <c r="B421" s="68" t="s">
        <v>24</v>
      </c>
      <c r="C421" s="68">
        <v>56</v>
      </c>
      <c r="D421" s="68">
        <f t="shared" si="6"/>
        <v>1903</v>
      </c>
      <c r="E421" s="68"/>
    </row>
    <row r="422" spans="1:5" ht="22.5">
      <c r="A422" s="6" t="s">
        <v>36</v>
      </c>
      <c r="B422" s="68" t="s">
        <v>18</v>
      </c>
      <c r="C422" s="68">
        <v>41</v>
      </c>
      <c r="D422" s="68">
        <f t="shared" si="6"/>
        <v>1152</v>
      </c>
      <c r="E422" s="68"/>
    </row>
    <row r="423" spans="1:5" ht="22.5">
      <c r="A423" s="6" t="s">
        <v>31</v>
      </c>
      <c r="B423" s="68" t="s">
        <v>21</v>
      </c>
      <c r="C423" s="68">
        <v>67</v>
      </c>
      <c r="D423" s="68">
        <f t="shared" si="6"/>
        <v>1995</v>
      </c>
      <c r="E423" s="68"/>
    </row>
    <row r="424" spans="1:5" ht="22.5">
      <c r="A424" s="6" t="s">
        <v>26</v>
      </c>
      <c r="B424" s="68" t="s">
        <v>19</v>
      </c>
      <c r="C424" s="68">
        <v>80</v>
      </c>
      <c r="D424" s="68">
        <f t="shared" si="6"/>
        <v>1432</v>
      </c>
      <c r="E424" s="68"/>
    </row>
    <row r="425" spans="1:5" ht="22.5">
      <c r="A425" s="6" t="s">
        <v>37</v>
      </c>
      <c r="B425" s="68" t="s">
        <v>32</v>
      </c>
      <c r="C425" s="68">
        <v>32</v>
      </c>
      <c r="D425" s="68">
        <f t="shared" si="6"/>
        <v>1316</v>
      </c>
      <c r="E425" s="68"/>
    </row>
    <row r="426" spans="1:5" ht="22.5">
      <c r="A426" s="6" t="s">
        <v>36</v>
      </c>
      <c r="B426" s="68" t="s">
        <v>32</v>
      </c>
      <c r="C426" s="68">
        <v>45</v>
      </c>
      <c r="D426" s="68">
        <f t="shared" si="6"/>
        <v>1316</v>
      </c>
      <c r="E426" s="68"/>
    </row>
    <row r="427" spans="1:5" ht="22.5">
      <c r="A427" s="6" t="s">
        <v>17</v>
      </c>
      <c r="B427" s="68" t="s">
        <v>19</v>
      </c>
      <c r="C427" s="68">
        <v>37</v>
      </c>
      <c r="D427" s="68">
        <f t="shared" si="6"/>
        <v>1432</v>
      </c>
      <c r="E427" s="68"/>
    </row>
    <row r="428" spans="1:5" ht="22.5">
      <c r="A428" s="6" t="s">
        <v>23</v>
      </c>
      <c r="B428" s="68" t="s">
        <v>27</v>
      </c>
      <c r="C428" s="68">
        <v>32</v>
      </c>
      <c r="D428" s="68">
        <f t="shared" si="6"/>
        <v>1044</v>
      </c>
      <c r="E428" s="68"/>
    </row>
    <row r="429" spans="1:5" ht="22.5">
      <c r="A429" s="6" t="s">
        <v>17</v>
      </c>
      <c r="B429" s="68" t="s">
        <v>18</v>
      </c>
      <c r="C429" s="68">
        <v>36</v>
      </c>
      <c r="D429" s="68">
        <f t="shared" si="6"/>
        <v>1152</v>
      </c>
      <c r="E429" s="68"/>
    </row>
    <row r="430" spans="1:5" ht="22.5">
      <c r="A430" s="6" t="s">
        <v>17</v>
      </c>
      <c r="B430" s="68" t="s">
        <v>24</v>
      </c>
      <c r="C430" s="68">
        <v>50</v>
      </c>
      <c r="D430" s="68">
        <f t="shared" si="6"/>
        <v>1903</v>
      </c>
      <c r="E430" s="68"/>
    </row>
    <row r="431" spans="1:5" ht="22.5">
      <c r="A431" s="6" t="s">
        <v>36</v>
      </c>
      <c r="B431" s="68" t="s">
        <v>34</v>
      </c>
      <c r="C431" s="68">
        <v>8</v>
      </c>
      <c r="D431" s="68">
        <f t="shared" si="6"/>
        <v>1711</v>
      </c>
      <c r="E431" s="68"/>
    </row>
    <row r="432" spans="1:5" ht="22.5">
      <c r="A432" s="6" t="s">
        <v>37</v>
      </c>
      <c r="B432" s="68" t="s">
        <v>34</v>
      </c>
      <c r="C432" s="68">
        <v>59</v>
      </c>
      <c r="D432" s="68">
        <f t="shared" si="6"/>
        <v>1711</v>
      </c>
      <c r="E432" s="68"/>
    </row>
    <row r="433" spans="1:5" ht="22.5">
      <c r="A433" s="6" t="s">
        <v>31</v>
      </c>
      <c r="B433" s="68" t="s">
        <v>24</v>
      </c>
      <c r="C433" s="68">
        <v>26</v>
      </c>
      <c r="D433" s="68">
        <f t="shared" si="6"/>
        <v>1903</v>
      </c>
      <c r="E433" s="68"/>
    </row>
    <row r="434" spans="1:5" ht="22.5">
      <c r="A434" s="6" t="s">
        <v>26</v>
      </c>
      <c r="B434" s="68" t="s">
        <v>21</v>
      </c>
      <c r="C434" s="68">
        <v>38</v>
      </c>
      <c r="D434" s="68">
        <f t="shared" si="6"/>
        <v>1995</v>
      </c>
      <c r="E434" s="68"/>
    </row>
    <row r="435" spans="1:5" ht="22.5">
      <c r="A435" s="6" t="s">
        <v>17</v>
      </c>
      <c r="B435" s="68" t="s">
        <v>34</v>
      </c>
      <c r="C435" s="68">
        <v>83</v>
      </c>
      <c r="D435" s="68">
        <f t="shared" si="6"/>
        <v>1711</v>
      </c>
      <c r="E435" s="68"/>
    </row>
    <row r="436" spans="1:5" ht="22.5">
      <c r="A436" s="6" t="s">
        <v>37</v>
      </c>
      <c r="B436" s="68" t="s">
        <v>21</v>
      </c>
      <c r="C436" s="68">
        <v>72</v>
      </c>
      <c r="D436" s="68">
        <f t="shared" si="6"/>
        <v>1995</v>
      </c>
      <c r="E436" s="68"/>
    </row>
    <row r="437" spans="1:5" ht="22.5">
      <c r="A437" s="6" t="s">
        <v>36</v>
      </c>
      <c r="B437" s="68" t="s">
        <v>27</v>
      </c>
      <c r="C437" s="68">
        <v>56</v>
      </c>
      <c r="D437" s="68">
        <f t="shared" si="6"/>
        <v>1044</v>
      </c>
      <c r="E437" s="68"/>
    </row>
    <row r="438" spans="1:5" ht="22.5">
      <c r="A438" s="6" t="s">
        <v>36</v>
      </c>
      <c r="B438" s="68" t="s">
        <v>27</v>
      </c>
      <c r="C438" s="68">
        <v>88</v>
      </c>
      <c r="D438" s="68">
        <f t="shared" si="6"/>
        <v>1044</v>
      </c>
      <c r="E438" s="68"/>
    </row>
    <row r="439" spans="1:5" ht="22.5">
      <c r="A439" s="6" t="s">
        <v>36</v>
      </c>
      <c r="B439" s="68" t="s">
        <v>32</v>
      </c>
      <c r="C439" s="68">
        <v>95</v>
      </c>
      <c r="D439" s="68">
        <f t="shared" si="6"/>
        <v>1316</v>
      </c>
      <c r="E439" s="68"/>
    </row>
    <row r="440" spans="1:5" ht="22.5">
      <c r="A440" s="6" t="s">
        <v>36</v>
      </c>
      <c r="B440" s="68" t="s">
        <v>32</v>
      </c>
      <c r="C440" s="68">
        <v>20</v>
      </c>
      <c r="D440" s="68">
        <f t="shared" si="6"/>
        <v>1316</v>
      </c>
      <c r="E440" s="68"/>
    </row>
    <row r="441" spans="1:5" ht="22.5">
      <c r="A441" s="6" t="s">
        <v>37</v>
      </c>
      <c r="B441" s="68" t="s">
        <v>27</v>
      </c>
      <c r="C441" s="68">
        <v>17</v>
      </c>
      <c r="D441" s="68">
        <f t="shared" si="6"/>
        <v>1044</v>
      </c>
      <c r="E441" s="68"/>
    </row>
    <row r="442" spans="1:5" ht="22.5">
      <c r="A442" s="6" t="s">
        <v>23</v>
      </c>
      <c r="B442" s="68" t="s">
        <v>24</v>
      </c>
      <c r="C442" s="68">
        <v>40</v>
      </c>
      <c r="D442" s="68">
        <f t="shared" si="6"/>
        <v>1903</v>
      </c>
      <c r="E442" s="68"/>
    </row>
    <row r="443" spans="1:5" ht="22.5">
      <c r="A443" s="6" t="s">
        <v>26</v>
      </c>
      <c r="B443" s="68" t="s">
        <v>27</v>
      </c>
      <c r="C443" s="68">
        <v>34</v>
      </c>
      <c r="D443" s="68">
        <f t="shared" si="6"/>
        <v>1044</v>
      </c>
      <c r="E443" s="68"/>
    </row>
    <row r="444" spans="1:5" ht="22.5">
      <c r="A444" s="6" t="s">
        <v>17</v>
      </c>
      <c r="B444" s="68" t="s">
        <v>19</v>
      </c>
      <c r="C444" s="68">
        <v>49</v>
      </c>
      <c r="D444" s="68">
        <f t="shared" si="6"/>
        <v>1432</v>
      </c>
      <c r="E444" s="68"/>
    </row>
    <row r="445" spans="1:5" ht="22.5">
      <c r="A445" s="6" t="s">
        <v>23</v>
      </c>
      <c r="B445" s="68" t="s">
        <v>24</v>
      </c>
      <c r="C445" s="68">
        <v>39</v>
      </c>
      <c r="D445" s="68">
        <f t="shared" si="6"/>
        <v>1903</v>
      </c>
      <c r="E445" s="68"/>
    </row>
    <row r="446" spans="1:5" ht="22.5">
      <c r="A446" s="6" t="s">
        <v>31</v>
      </c>
      <c r="B446" s="68" t="s">
        <v>34</v>
      </c>
      <c r="C446" s="68">
        <v>61</v>
      </c>
      <c r="D446" s="68">
        <f t="shared" si="6"/>
        <v>1711</v>
      </c>
      <c r="E446" s="68"/>
    </row>
    <row r="447" spans="1:5" ht="22.5">
      <c r="A447" s="6" t="s">
        <v>31</v>
      </c>
      <c r="B447" s="68" t="s">
        <v>21</v>
      </c>
      <c r="C447" s="68">
        <v>41</v>
      </c>
      <c r="D447" s="68">
        <f t="shared" si="6"/>
        <v>1995</v>
      </c>
      <c r="E447" s="68"/>
    </row>
    <row r="448" spans="1:5" ht="22.5">
      <c r="A448" s="6" t="s">
        <v>26</v>
      </c>
      <c r="B448" s="68" t="s">
        <v>19</v>
      </c>
      <c r="C448" s="68">
        <v>53</v>
      </c>
      <c r="D448" s="68">
        <f t="shared" si="6"/>
        <v>1432</v>
      </c>
      <c r="E448" s="68"/>
    </row>
    <row r="449" spans="1:5" ht="22.5">
      <c r="A449" s="6" t="s">
        <v>23</v>
      </c>
      <c r="B449" s="68" t="s">
        <v>19</v>
      </c>
      <c r="C449" s="68">
        <v>50</v>
      </c>
      <c r="D449" s="68">
        <f t="shared" si="6"/>
        <v>1432</v>
      </c>
      <c r="E449" s="68"/>
    </row>
    <row r="450" spans="1:5" ht="22.5">
      <c r="A450" s="6" t="s">
        <v>17</v>
      </c>
      <c r="B450" s="68" t="s">
        <v>24</v>
      </c>
      <c r="C450" s="68">
        <v>19</v>
      </c>
      <c r="D450" s="68">
        <f t="shared" si="6"/>
        <v>1903</v>
      </c>
      <c r="E450" s="68"/>
    </row>
    <row r="451" spans="1:5" ht="22.5">
      <c r="A451" s="6" t="s">
        <v>17</v>
      </c>
      <c r="B451" s="68" t="s">
        <v>18</v>
      </c>
      <c r="C451" s="68">
        <v>73</v>
      </c>
      <c r="D451" s="68">
        <f>VLOOKUP(B451,$J$2:$K$9,2,FALSE)</f>
        <v>1152</v>
      </c>
      <c r="E451" s="68"/>
    </row>
    <row r="452" spans="1:5" ht="22.5">
      <c r="A452" s="6" t="s">
        <v>31</v>
      </c>
      <c r="B452" s="68" t="s">
        <v>34</v>
      </c>
      <c r="C452" s="68">
        <v>17</v>
      </c>
      <c r="D452" s="68">
        <f>VLOOKUP(B452,$J$2:$K$9,2,FALSE)</f>
        <v>1711</v>
      </c>
      <c r="E452" s="68"/>
    </row>
    <row r="453" spans="1:5" ht="22.5">
      <c r="A453" s="6" t="s">
        <v>26</v>
      </c>
      <c r="B453" s="68" t="s">
        <v>18</v>
      </c>
      <c r="C453" s="68">
        <v>13</v>
      </c>
      <c r="D453" s="68">
        <f>VLOOKUP(B453,$J$2:$K$9,2,FALSE)</f>
        <v>1152</v>
      </c>
      <c r="E453" s="68"/>
    </row>
    <row r="454" spans="1:5" ht="22.5">
      <c r="A454" s="6" t="s">
        <v>31</v>
      </c>
      <c r="B454" s="68" t="s">
        <v>21</v>
      </c>
      <c r="C454" s="68">
        <v>89</v>
      </c>
      <c r="D454" s="68">
        <f>VLOOKUP(B454,$J$2:$K$9,2,FALSE)</f>
        <v>1995</v>
      </c>
      <c r="E454" s="68"/>
    </row>
    <row r="455" spans="1:5" ht="22.5">
      <c r="A455" s="6" t="s">
        <v>31</v>
      </c>
      <c r="B455" s="68" t="s">
        <v>18</v>
      </c>
      <c r="C455" s="68">
        <v>22</v>
      </c>
      <c r="D455" s="68">
        <f>VLOOKUP(B455,$J$2:$K$9,2,FALSE)</f>
        <v>1152</v>
      </c>
      <c r="E455" s="68"/>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
  <sheetViews>
    <sheetView topLeftCell="A2" workbookViewId="0">
      <selection activeCell="C11" sqref="C11"/>
    </sheetView>
  </sheetViews>
  <sheetFormatPr defaultRowHeight="15"/>
  <cols>
    <col min="3" max="4" width="10.5703125" bestFit="1" customWidth="1"/>
    <col min="6" max="6" width="10.5703125" bestFit="1" customWidth="1"/>
  </cols>
  <sheetData>
    <row r="1" spans="2:12" ht="49.5" customHeight="1">
      <c r="B1" s="55" t="s">
        <v>82</v>
      </c>
      <c r="C1" s="55" t="s">
        <v>83</v>
      </c>
      <c r="D1" s="89" t="s">
        <v>193</v>
      </c>
      <c r="E1" s="90"/>
      <c r="F1" s="90"/>
      <c r="G1" s="90"/>
    </row>
    <row r="2" spans="2:12" ht="18.75">
      <c r="B2" s="65">
        <v>1</v>
      </c>
      <c r="C2" s="55" t="str">
        <f>IFERROR(VLOOKUP(B2,'8_List'!$A$4:$P$23,2,FALSE),"موجود نیست")</f>
        <v>موجود نیست</v>
      </c>
      <c r="D2" s="89"/>
      <c r="E2" s="90"/>
      <c r="F2" s="90"/>
      <c r="G2" s="90"/>
      <c r="I2" s="10"/>
      <c r="J2" s="88" t="s">
        <v>192</v>
      </c>
      <c r="K2" s="88"/>
      <c r="L2" s="88"/>
    </row>
    <row r="3" spans="2:12" ht="18.75">
      <c r="B3" s="66">
        <v>433</v>
      </c>
      <c r="C3" s="55" t="str">
        <f>IFERROR(VLOOKUP(B3,'8_List'!$A$4:$P$23,2,FALSE),"موجود نیست")</f>
        <v>حمداله</v>
      </c>
      <c r="D3" s="89"/>
      <c r="E3" s="90"/>
      <c r="F3" s="90"/>
      <c r="G3" s="90"/>
      <c r="I3" s="10" t="s">
        <v>82</v>
      </c>
      <c r="J3" s="10" t="s">
        <v>83</v>
      </c>
      <c r="K3" s="10" t="s">
        <v>84</v>
      </c>
      <c r="L3" s="10" t="s">
        <v>88</v>
      </c>
    </row>
    <row r="4" spans="2:12" ht="18.75">
      <c r="B4" s="66">
        <v>402</v>
      </c>
      <c r="C4" s="55" t="str">
        <f>IFERROR(VLOOKUP(B4,'8_List'!$A$4:$P$23,2,FALSE),"موجود نیست")</f>
        <v>حسن</v>
      </c>
      <c r="D4" s="89"/>
      <c r="E4" s="90"/>
      <c r="F4" s="90"/>
      <c r="G4" s="90"/>
      <c r="I4" s="65">
        <v>351</v>
      </c>
      <c r="J4" s="10"/>
      <c r="K4" s="10"/>
      <c r="L4" s="10"/>
    </row>
    <row r="5" spans="2:12" ht="18.75">
      <c r="I5" s="66">
        <v>433</v>
      </c>
      <c r="J5" s="10"/>
      <c r="K5" s="10"/>
      <c r="L5" s="10"/>
    </row>
    <row r="6" spans="2:12" ht="18.75">
      <c r="I6" s="65">
        <v>329</v>
      </c>
      <c r="J6" s="10"/>
      <c r="K6" s="10"/>
      <c r="L6" s="10"/>
    </row>
    <row r="8" spans="2:12">
      <c r="B8" s="90" t="s">
        <v>194</v>
      </c>
      <c r="C8" s="90"/>
      <c r="D8" s="90"/>
      <c r="E8" s="90"/>
      <c r="F8" s="90"/>
    </row>
    <row r="9" spans="2:12">
      <c r="B9" s="91"/>
      <c r="C9" s="91"/>
      <c r="D9" s="91"/>
      <c r="E9" s="91"/>
      <c r="F9" s="91"/>
    </row>
    <row r="10" spans="2:12">
      <c r="B10" s="67" t="s">
        <v>82</v>
      </c>
      <c r="C10" s="67" t="s">
        <v>83</v>
      </c>
      <c r="D10" s="67" t="s">
        <v>84</v>
      </c>
      <c r="E10" s="67" t="s">
        <v>190</v>
      </c>
      <c r="F10" s="67" t="s">
        <v>191</v>
      </c>
    </row>
    <row r="11" spans="2:12" ht="18.75">
      <c r="B11" s="65">
        <v>1</v>
      </c>
      <c r="C11" s="67" t="e">
        <f>VLOOKUP(B11,'8_List'!$A$4:$P$23,2,FALSE)</f>
        <v>#N/A</v>
      </c>
      <c r="D11" s="67"/>
      <c r="E11" s="67" t="b">
        <f>ISERROR(C11)</f>
        <v>1</v>
      </c>
      <c r="F11" s="67" t="str">
        <f>IF(E11,"موجود نیست",C11)</f>
        <v>موجود نیست</v>
      </c>
    </row>
    <row r="12" spans="2:12" ht="18.75">
      <c r="B12" s="66">
        <v>433</v>
      </c>
      <c r="C12" s="67" t="str">
        <f>VLOOKUP(B12,'8_List'!$A$4:$P$23,2,FALSE)</f>
        <v>حمداله</v>
      </c>
      <c r="D12" s="67"/>
      <c r="E12" s="67" t="b">
        <f>ISERROR(C12)</f>
        <v>0</v>
      </c>
      <c r="F12" s="67" t="str">
        <f>IF(E12,"موجود نیست",C12)</f>
        <v>حمداله</v>
      </c>
    </row>
    <row r="13" spans="2:12" ht="18.75">
      <c r="B13" s="66">
        <v>402</v>
      </c>
      <c r="C13" s="67" t="str">
        <f>VLOOKUP(B13,'8_List'!$A$4:$P$23,2,FALSE)</f>
        <v>حسن</v>
      </c>
      <c r="D13" s="67"/>
      <c r="E13" s="67" t="b">
        <f>ISERROR(C13)</f>
        <v>0</v>
      </c>
      <c r="F13" s="67" t="str">
        <f>IF(E13,"موجود نیست",C13)</f>
        <v>حسن</v>
      </c>
    </row>
    <row r="15" spans="2:12">
      <c r="B15" s="90" t="s">
        <v>195</v>
      </c>
      <c r="C15" s="90"/>
      <c r="D15" s="90"/>
      <c r="E15" s="90"/>
      <c r="F15" s="90"/>
    </row>
    <row r="16" spans="2:12">
      <c r="B16" s="90"/>
      <c r="C16" s="90"/>
      <c r="D16" s="90"/>
      <c r="E16" s="90"/>
      <c r="F16" s="90"/>
    </row>
    <row r="17" spans="2:3">
      <c r="B17" s="10" t="s">
        <v>82</v>
      </c>
      <c r="C17" s="10" t="s">
        <v>83</v>
      </c>
    </row>
    <row r="18" spans="2:3" ht="18.75">
      <c r="B18" s="65">
        <v>1</v>
      </c>
      <c r="C18" s="10" t="str">
        <f>IF(ISERROR(VLOOKUP(B18,#REF!,2,FALSE)),"موجود نیست",VLOOKUP(B18,#REF!,2,FALSE))</f>
        <v>موجود نیست</v>
      </c>
    </row>
    <row r="19" spans="2:3" ht="18.75">
      <c r="B19" s="66">
        <v>433</v>
      </c>
      <c r="C19" s="10"/>
    </row>
    <row r="20" spans="2:3" ht="18.75">
      <c r="B20" s="66">
        <v>402</v>
      </c>
      <c r="C20" s="10"/>
    </row>
  </sheetData>
  <mergeCells count="4">
    <mergeCell ref="J2:L2"/>
    <mergeCell ref="D1:G4"/>
    <mergeCell ref="B8:F9"/>
    <mergeCell ref="B15:F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23"/>
  <sheetViews>
    <sheetView zoomScale="78" zoomScaleNormal="78" workbookViewId="0">
      <selection activeCell="M13" sqref="M13"/>
    </sheetView>
  </sheetViews>
  <sheetFormatPr defaultRowHeight="18.75"/>
  <cols>
    <col min="1" max="9" width="12" style="57" customWidth="1"/>
    <col min="10" max="14" width="13" style="57" customWidth="1"/>
    <col min="15" max="15" width="14.140625" style="57" customWidth="1"/>
    <col min="16" max="18" width="13" style="57" customWidth="1"/>
    <col min="19" max="19" width="13.28515625" style="57" bestFit="1" customWidth="1"/>
    <col min="20" max="20" width="13.42578125" style="57" customWidth="1"/>
    <col min="21" max="21" width="13" style="57" customWidth="1"/>
    <col min="22" max="22" width="15.28515625" style="57" customWidth="1"/>
    <col min="23" max="23" width="13" style="57" customWidth="1"/>
    <col min="24" max="16384" width="9.140625" style="57"/>
  </cols>
  <sheetData>
    <row r="1" spans="1:23">
      <c r="A1" s="92" t="s">
        <v>72</v>
      </c>
      <c r="B1" s="92"/>
      <c r="C1" s="92"/>
      <c r="D1" s="92" t="s">
        <v>73</v>
      </c>
      <c r="E1" s="92"/>
      <c r="F1" s="92"/>
      <c r="G1" s="92" t="s">
        <v>74</v>
      </c>
      <c r="H1" s="92"/>
      <c r="I1" s="92"/>
      <c r="J1" s="92"/>
      <c r="K1" s="92"/>
      <c r="L1" s="92"/>
      <c r="M1" s="92"/>
      <c r="N1" s="92" t="s">
        <v>75</v>
      </c>
      <c r="O1" s="93" t="s">
        <v>76</v>
      </c>
      <c r="P1" s="93" t="s">
        <v>77</v>
      </c>
      <c r="Q1" s="92" t="s">
        <v>78</v>
      </c>
      <c r="R1" s="92"/>
      <c r="S1" s="92"/>
      <c r="T1" s="92"/>
      <c r="U1" s="92" t="s">
        <v>79</v>
      </c>
      <c r="V1" s="92" t="s">
        <v>80</v>
      </c>
      <c r="W1" s="92" t="s">
        <v>81</v>
      </c>
    </row>
    <row r="2" spans="1:23">
      <c r="A2" s="57" t="s">
        <v>82</v>
      </c>
      <c r="B2" s="57" t="s">
        <v>83</v>
      </c>
      <c r="C2" s="57" t="s">
        <v>84</v>
      </c>
      <c r="D2" s="58" t="s">
        <v>85</v>
      </c>
      <c r="E2" s="57" t="s">
        <v>86</v>
      </c>
      <c r="F2" s="57" t="s">
        <v>87</v>
      </c>
      <c r="G2" s="57" t="s">
        <v>88</v>
      </c>
      <c r="H2" s="57" t="s">
        <v>86</v>
      </c>
      <c r="I2" s="57" t="s">
        <v>89</v>
      </c>
      <c r="J2" s="57" t="s">
        <v>90</v>
      </c>
      <c r="K2" s="57" t="s">
        <v>91</v>
      </c>
      <c r="L2" s="57" t="s">
        <v>92</v>
      </c>
      <c r="M2" s="57" t="s">
        <v>93</v>
      </c>
      <c r="N2" s="92"/>
      <c r="O2" s="93"/>
      <c r="P2" s="93"/>
      <c r="Q2" s="57" t="s">
        <v>94</v>
      </c>
      <c r="R2" s="57" t="s">
        <v>95</v>
      </c>
      <c r="S2" s="57" t="s">
        <v>96</v>
      </c>
      <c r="T2" s="57" t="s">
        <v>97</v>
      </c>
      <c r="U2" s="92"/>
      <c r="V2" s="92"/>
      <c r="W2" s="92"/>
    </row>
    <row r="3" spans="1:23" ht="21" hidden="1">
      <c r="A3" s="22" t="s">
        <v>98</v>
      </c>
      <c r="B3" s="22" t="s">
        <v>99</v>
      </c>
      <c r="C3" s="22" t="s">
        <v>100</v>
      </c>
      <c r="D3" s="22" t="s">
        <v>101</v>
      </c>
      <c r="E3" s="22" t="s">
        <v>102</v>
      </c>
      <c r="F3" s="22" t="s">
        <v>103</v>
      </c>
      <c r="G3" s="22" t="s">
        <v>104</v>
      </c>
      <c r="H3" s="22" t="s">
        <v>105</v>
      </c>
      <c r="I3" s="22" t="s">
        <v>106</v>
      </c>
      <c r="J3" s="22" t="s">
        <v>107</v>
      </c>
      <c r="K3" s="22" t="s">
        <v>108</v>
      </c>
      <c r="L3" s="22" t="s">
        <v>109</v>
      </c>
      <c r="M3" s="22" t="s">
        <v>110</v>
      </c>
      <c r="N3" s="22" t="s">
        <v>111</v>
      </c>
      <c r="O3" s="22" t="s">
        <v>112</v>
      </c>
      <c r="P3" s="22" t="s">
        <v>113</v>
      </c>
      <c r="Q3" s="22" t="s">
        <v>114</v>
      </c>
      <c r="R3" s="22" t="s">
        <v>115</v>
      </c>
      <c r="S3" s="22" t="s">
        <v>116</v>
      </c>
      <c r="T3" s="22" t="s">
        <v>117</v>
      </c>
      <c r="U3" s="22" t="s">
        <v>118</v>
      </c>
      <c r="V3" s="22" t="s">
        <v>119</v>
      </c>
      <c r="W3" s="23" t="s">
        <v>120</v>
      </c>
    </row>
    <row r="4" spans="1:23">
      <c r="A4" s="24">
        <v>346</v>
      </c>
      <c r="B4" s="25" t="s">
        <v>67</v>
      </c>
      <c r="C4" s="25" t="s">
        <v>153</v>
      </c>
      <c r="D4" s="26">
        <v>186</v>
      </c>
      <c r="E4" s="26">
        <v>5</v>
      </c>
      <c r="F4" s="26">
        <v>0</v>
      </c>
      <c r="G4" s="25">
        <v>558737</v>
      </c>
      <c r="H4" s="25">
        <v>21027.736559139783</v>
      </c>
      <c r="I4" s="25">
        <v>300000</v>
      </c>
      <c r="J4" s="26">
        <v>3000000</v>
      </c>
      <c r="K4" s="25">
        <v>100000</v>
      </c>
      <c r="L4" s="25">
        <v>400000</v>
      </c>
      <c r="M4" s="25">
        <v>69707</v>
      </c>
      <c r="N4" s="25">
        <v>4449471.7365591396</v>
      </c>
      <c r="O4" s="25">
        <v>4049471.7365591396</v>
      </c>
      <c r="P4" s="25">
        <v>1449471.7365591396</v>
      </c>
      <c r="Q4" s="25"/>
      <c r="R4" s="25">
        <v>0</v>
      </c>
      <c r="S4" s="25">
        <v>101463.02155913979</v>
      </c>
      <c r="T4" s="25">
        <v>10406</v>
      </c>
      <c r="U4" s="25">
        <v>111869.02155913979</v>
      </c>
      <c r="V4" s="25">
        <v>333378.49940860213</v>
      </c>
      <c r="W4" s="25">
        <v>4337602.7149999999</v>
      </c>
    </row>
    <row r="5" spans="1:23">
      <c r="A5" s="27">
        <v>516</v>
      </c>
      <c r="B5" s="21" t="s">
        <v>154</v>
      </c>
      <c r="C5" s="21" t="s">
        <v>155</v>
      </c>
      <c r="D5" s="28">
        <v>182</v>
      </c>
      <c r="E5" s="28">
        <v>0</v>
      </c>
      <c r="F5" s="28">
        <v>4</v>
      </c>
      <c r="G5" s="21">
        <v>619200</v>
      </c>
      <c r="H5" s="21">
        <v>0</v>
      </c>
      <c r="I5" s="21">
        <v>300000</v>
      </c>
      <c r="J5" s="28">
        <v>0</v>
      </c>
      <c r="K5" s="21">
        <v>100000</v>
      </c>
      <c r="L5" s="21">
        <v>400000</v>
      </c>
      <c r="M5" s="21">
        <v>25914</v>
      </c>
      <c r="N5" s="21">
        <v>1445114</v>
      </c>
      <c r="O5" s="21">
        <v>1045114</v>
      </c>
      <c r="P5" s="21">
        <v>1445114</v>
      </c>
      <c r="Q5" s="21"/>
      <c r="R5" s="21">
        <v>13316.129032258064</v>
      </c>
      <c r="S5" s="21">
        <v>101157.98000000001</v>
      </c>
      <c r="T5" s="21">
        <v>19002</v>
      </c>
      <c r="U5" s="21">
        <v>133476.10903225807</v>
      </c>
      <c r="V5" s="21">
        <v>332376.22000000003</v>
      </c>
      <c r="W5" s="21">
        <v>1311637.8909677418</v>
      </c>
    </row>
    <row r="6" spans="1:23">
      <c r="A6" s="24">
        <v>440</v>
      </c>
      <c r="B6" s="25" t="s">
        <v>156</v>
      </c>
      <c r="C6" s="25" t="s">
        <v>157</v>
      </c>
      <c r="D6" s="26">
        <v>177</v>
      </c>
      <c r="E6" s="26">
        <v>0</v>
      </c>
      <c r="F6" s="26">
        <v>9</v>
      </c>
      <c r="G6" s="25">
        <v>615407</v>
      </c>
      <c r="H6" s="25">
        <v>0</v>
      </c>
      <c r="I6" s="25">
        <v>300000</v>
      </c>
      <c r="J6" s="26">
        <v>1500000</v>
      </c>
      <c r="K6" s="25">
        <v>100000</v>
      </c>
      <c r="L6" s="25">
        <v>200000</v>
      </c>
      <c r="M6" s="25">
        <v>20867</v>
      </c>
      <c r="N6" s="25">
        <v>2736274</v>
      </c>
      <c r="O6" s="25">
        <v>2536274</v>
      </c>
      <c r="P6" s="25">
        <v>1236274</v>
      </c>
      <c r="Q6" s="25"/>
      <c r="R6" s="25">
        <v>29777.758064516129</v>
      </c>
      <c r="S6" s="25">
        <v>86539.180000000008</v>
      </c>
      <c r="T6" s="25">
        <v>45470</v>
      </c>
      <c r="U6" s="25">
        <v>161786.93806451614</v>
      </c>
      <c r="V6" s="25">
        <v>284343.02</v>
      </c>
      <c r="W6" s="25">
        <v>2574487.0619354839</v>
      </c>
    </row>
    <row r="7" spans="1:23">
      <c r="A7" s="27">
        <v>319</v>
      </c>
      <c r="B7" s="21" t="s">
        <v>158</v>
      </c>
      <c r="C7" s="21" t="s">
        <v>159</v>
      </c>
      <c r="D7" s="28">
        <v>186</v>
      </c>
      <c r="E7" s="28">
        <v>1</v>
      </c>
      <c r="F7" s="28">
        <v>0</v>
      </c>
      <c r="G7" s="21">
        <v>656989</v>
      </c>
      <c r="H7" s="21">
        <v>4945.0784946236554</v>
      </c>
      <c r="I7" s="21">
        <v>300000</v>
      </c>
      <c r="J7" s="28">
        <v>3000000</v>
      </c>
      <c r="K7" s="21">
        <v>100000</v>
      </c>
      <c r="L7" s="21">
        <v>400000</v>
      </c>
      <c r="M7" s="21">
        <v>54388</v>
      </c>
      <c r="N7" s="21">
        <v>4516322.0784946233</v>
      </c>
      <c r="O7" s="21">
        <v>4116322.0784946233</v>
      </c>
      <c r="P7" s="21">
        <v>1516322.0784946233</v>
      </c>
      <c r="Q7" s="21"/>
      <c r="R7" s="21">
        <v>0</v>
      </c>
      <c r="S7" s="21">
        <v>106142.54549462364</v>
      </c>
      <c r="T7" s="21">
        <v>23176</v>
      </c>
      <c r="U7" s="21">
        <v>129318.54549462364</v>
      </c>
      <c r="V7" s="21">
        <v>348754.07805376337</v>
      </c>
      <c r="W7" s="21">
        <v>4387003.5329999998</v>
      </c>
    </row>
    <row r="8" spans="1:23">
      <c r="A8" s="24">
        <v>509</v>
      </c>
      <c r="B8" s="25" t="s">
        <v>160</v>
      </c>
      <c r="C8" s="25" t="s">
        <v>161</v>
      </c>
      <c r="D8" s="26">
        <v>175</v>
      </c>
      <c r="E8" s="26">
        <v>0</v>
      </c>
      <c r="F8" s="26">
        <v>11</v>
      </c>
      <c r="G8" s="25">
        <v>556315</v>
      </c>
      <c r="H8" s="25">
        <v>0</v>
      </c>
      <c r="I8" s="25">
        <v>300000</v>
      </c>
      <c r="J8" s="26">
        <v>3000000</v>
      </c>
      <c r="K8" s="25">
        <v>100000</v>
      </c>
      <c r="L8" s="25">
        <v>200000</v>
      </c>
      <c r="M8" s="25">
        <v>52373</v>
      </c>
      <c r="N8" s="25">
        <v>4208688</v>
      </c>
      <c r="O8" s="25">
        <v>4008688</v>
      </c>
      <c r="P8" s="25">
        <v>1208688</v>
      </c>
      <c r="Q8" s="25"/>
      <c r="R8" s="25">
        <v>32900.349462365593</v>
      </c>
      <c r="S8" s="25">
        <v>84608.16</v>
      </c>
      <c r="T8" s="25">
        <v>27069</v>
      </c>
      <c r="U8" s="25">
        <v>144577.50946236559</v>
      </c>
      <c r="V8" s="25">
        <v>277998.24</v>
      </c>
      <c r="W8" s="25">
        <v>4064110.4905376346</v>
      </c>
    </row>
    <row r="9" spans="1:23">
      <c r="A9" s="27">
        <v>391</v>
      </c>
      <c r="B9" s="21" t="s">
        <v>160</v>
      </c>
      <c r="C9" s="21" t="s">
        <v>162</v>
      </c>
      <c r="D9" s="28">
        <v>186</v>
      </c>
      <c r="E9" s="28">
        <v>0</v>
      </c>
      <c r="F9" s="28">
        <v>0</v>
      </c>
      <c r="G9" s="21">
        <v>596744</v>
      </c>
      <c r="H9" s="21">
        <v>0</v>
      </c>
      <c r="I9" s="21">
        <v>300000</v>
      </c>
      <c r="J9" s="28">
        <v>1500000</v>
      </c>
      <c r="K9" s="21">
        <v>100000</v>
      </c>
      <c r="L9" s="21">
        <v>400000</v>
      </c>
      <c r="M9" s="21">
        <v>53445</v>
      </c>
      <c r="N9" s="21">
        <v>2950189</v>
      </c>
      <c r="O9" s="21">
        <v>2550189</v>
      </c>
      <c r="P9" s="21">
        <v>1450189</v>
      </c>
      <c r="Q9" s="21"/>
      <c r="R9" s="21">
        <v>0</v>
      </c>
      <c r="S9" s="21">
        <v>101513.23000000001</v>
      </c>
      <c r="T9" s="21">
        <v>52756</v>
      </c>
      <c r="U9" s="21">
        <v>154269.23000000001</v>
      </c>
      <c r="V9" s="21">
        <v>333543.47000000003</v>
      </c>
      <c r="W9" s="21">
        <v>2795919.77</v>
      </c>
    </row>
    <row r="10" spans="1:23">
      <c r="A10" s="24">
        <v>325</v>
      </c>
      <c r="B10" s="25" t="s">
        <v>163</v>
      </c>
      <c r="C10" s="25" t="s">
        <v>164</v>
      </c>
      <c r="D10" s="26">
        <v>186</v>
      </c>
      <c r="E10" s="26">
        <v>3</v>
      </c>
      <c r="F10" s="26">
        <v>0</v>
      </c>
      <c r="G10" s="25">
        <v>695154</v>
      </c>
      <c r="H10" s="25">
        <v>15697.025806451611</v>
      </c>
      <c r="I10" s="25">
        <v>300000</v>
      </c>
      <c r="J10" s="26">
        <v>3000000</v>
      </c>
      <c r="K10" s="25">
        <v>100000</v>
      </c>
      <c r="L10" s="25">
        <v>600000</v>
      </c>
      <c r="M10" s="25">
        <v>41363</v>
      </c>
      <c r="N10" s="25">
        <v>4752214.0258064512</v>
      </c>
      <c r="O10" s="25">
        <v>4152214.0258064512</v>
      </c>
      <c r="P10" s="25">
        <v>1752214.0258064512</v>
      </c>
      <c r="Q10" s="25"/>
      <c r="R10" s="25">
        <v>0</v>
      </c>
      <c r="S10" s="25">
        <v>122654.9818064516</v>
      </c>
      <c r="T10" s="25">
        <v>60667</v>
      </c>
      <c r="U10" s="25">
        <v>183321.9818064516</v>
      </c>
      <c r="V10" s="25">
        <v>403009.22593548382</v>
      </c>
      <c r="W10" s="25">
        <v>4568892.0439999998</v>
      </c>
    </row>
    <row r="11" spans="1:23">
      <c r="A11" s="27">
        <v>494</v>
      </c>
      <c r="B11" s="21" t="s">
        <v>165</v>
      </c>
      <c r="C11" s="21" t="s">
        <v>166</v>
      </c>
      <c r="D11" s="28">
        <v>186</v>
      </c>
      <c r="E11" s="28">
        <v>8</v>
      </c>
      <c r="F11" s="28">
        <v>0</v>
      </c>
      <c r="G11" s="21">
        <v>696578</v>
      </c>
      <c r="H11" s="21">
        <v>41944.481720430107</v>
      </c>
      <c r="I11" s="21">
        <v>300000</v>
      </c>
      <c r="J11" s="28">
        <v>3000000</v>
      </c>
      <c r="K11" s="21">
        <v>100000</v>
      </c>
      <c r="L11" s="21">
        <v>600000</v>
      </c>
      <c r="M11" s="21">
        <v>44568</v>
      </c>
      <c r="N11" s="21">
        <v>4783090.4817204298</v>
      </c>
      <c r="O11" s="21">
        <v>4183090.4817204298</v>
      </c>
      <c r="P11" s="21">
        <v>1783090.4817204298</v>
      </c>
      <c r="Q11" s="21"/>
      <c r="R11" s="21">
        <v>0</v>
      </c>
      <c r="S11" s="21">
        <v>124816.33372043011</v>
      </c>
      <c r="T11" s="21">
        <v>12739</v>
      </c>
      <c r="U11" s="21">
        <v>137555.33372043009</v>
      </c>
      <c r="V11" s="21">
        <v>410110.8107956989</v>
      </c>
      <c r="W11" s="21">
        <v>4645535.148</v>
      </c>
    </row>
    <row r="12" spans="1:23">
      <c r="A12" s="24">
        <v>351</v>
      </c>
      <c r="B12" s="25" t="s">
        <v>167</v>
      </c>
      <c r="C12" s="25" t="s">
        <v>168</v>
      </c>
      <c r="D12" s="26">
        <v>178</v>
      </c>
      <c r="E12" s="26">
        <v>0</v>
      </c>
      <c r="F12" s="26">
        <v>8</v>
      </c>
      <c r="G12" s="25">
        <v>591677</v>
      </c>
      <c r="H12" s="25">
        <v>0</v>
      </c>
      <c r="I12" s="25">
        <v>300000</v>
      </c>
      <c r="J12" s="26">
        <v>0</v>
      </c>
      <c r="K12" s="25">
        <v>100000</v>
      </c>
      <c r="L12" s="25">
        <v>400000</v>
      </c>
      <c r="M12" s="25">
        <v>21419</v>
      </c>
      <c r="N12" s="25">
        <v>1413096</v>
      </c>
      <c r="O12" s="25">
        <v>1013096</v>
      </c>
      <c r="P12" s="25">
        <v>1413096</v>
      </c>
      <c r="Q12" s="25"/>
      <c r="R12" s="25">
        <v>25448.473118279569</v>
      </c>
      <c r="S12" s="25">
        <v>98916.720000000016</v>
      </c>
      <c r="T12" s="25">
        <v>35818</v>
      </c>
      <c r="U12" s="25">
        <v>160183.19311827957</v>
      </c>
      <c r="V12" s="25">
        <v>325012.08</v>
      </c>
      <c r="W12" s="25">
        <v>1252912.8068817204</v>
      </c>
    </row>
    <row r="13" spans="1:23">
      <c r="A13" s="27">
        <v>433</v>
      </c>
      <c r="B13" s="21" t="s">
        <v>169</v>
      </c>
      <c r="C13" s="21" t="s">
        <v>170</v>
      </c>
      <c r="D13" s="28">
        <v>186</v>
      </c>
      <c r="E13" s="28">
        <v>3</v>
      </c>
      <c r="F13" s="28">
        <v>0</v>
      </c>
      <c r="G13" s="21">
        <v>600548</v>
      </c>
      <c r="H13" s="21">
        <v>13560.761290322578</v>
      </c>
      <c r="I13" s="21">
        <v>300000</v>
      </c>
      <c r="J13" s="28">
        <v>3000000</v>
      </c>
      <c r="K13" s="21">
        <v>100000</v>
      </c>
      <c r="L13" s="21">
        <v>200000</v>
      </c>
      <c r="M13" s="21">
        <v>32306</v>
      </c>
      <c r="N13" s="21">
        <v>4246414.761290323</v>
      </c>
      <c r="O13" s="21">
        <v>4046414.761290323</v>
      </c>
      <c r="P13" s="21">
        <v>1246414.761290323</v>
      </c>
      <c r="Q13" s="21"/>
      <c r="R13" s="21">
        <v>0</v>
      </c>
      <c r="S13" s="21">
        <v>87249.033290322623</v>
      </c>
      <c r="T13" s="21">
        <v>68068</v>
      </c>
      <c r="U13" s="21">
        <v>155317.03329032264</v>
      </c>
      <c r="V13" s="21">
        <v>286675.39509677427</v>
      </c>
      <c r="W13" s="21">
        <v>4091097.7280000001</v>
      </c>
    </row>
    <row r="14" spans="1:23">
      <c r="A14" s="24">
        <v>329</v>
      </c>
      <c r="B14" s="25" t="s">
        <v>171</v>
      </c>
      <c r="C14" s="25" t="s">
        <v>172</v>
      </c>
      <c r="D14" s="26">
        <v>177</v>
      </c>
      <c r="E14" s="26">
        <v>0</v>
      </c>
      <c r="F14" s="26">
        <v>9</v>
      </c>
      <c r="G14" s="25">
        <v>681028</v>
      </c>
      <c r="H14" s="25">
        <v>0</v>
      </c>
      <c r="I14" s="25">
        <v>300000</v>
      </c>
      <c r="J14" s="26">
        <v>0</v>
      </c>
      <c r="K14" s="25">
        <v>100000</v>
      </c>
      <c r="L14" s="25">
        <v>600000</v>
      </c>
      <c r="M14" s="25">
        <v>62155</v>
      </c>
      <c r="N14" s="25">
        <v>1743183</v>
      </c>
      <c r="O14" s="25">
        <v>1143183</v>
      </c>
      <c r="P14" s="25">
        <v>1743183</v>
      </c>
      <c r="Q14" s="25"/>
      <c r="R14" s="25">
        <v>32952.967741935485</v>
      </c>
      <c r="S14" s="25">
        <v>122022.81000000001</v>
      </c>
      <c r="T14" s="25">
        <v>15918</v>
      </c>
      <c r="U14" s="25">
        <v>170893.77774193551</v>
      </c>
      <c r="V14" s="25">
        <v>400932.09</v>
      </c>
      <c r="W14" s="25">
        <v>1572289.2222580644</v>
      </c>
    </row>
    <row r="15" spans="1:23">
      <c r="A15" s="27">
        <v>574</v>
      </c>
      <c r="B15" s="21" t="s">
        <v>173</v>
      </c>
      <c r="C15" s="21" t="s">
        <v>174</v>
      </c>
      <c r="D15" s="28">
        <v>186</v>
      </c>
      <c r="E15" s="28">
        <v>6</v>
      </c>
      <c r="F15" s="28">
        <v>0</v>
      </c>
      <c r="G15" s="21">
        <v>695990</v>
      </c>
      <c r="H15" s="21">
        <v>31431.806451612902</v>
      </c>
      <c r="I15" s="21">
        <v>300000</v>
      </c>
      <c r="J15" s="28">
        <v>3000000</v>
      </c>
      <c r="K15" s="21">
        <v>100000</v>
      </c>
      <c r="L15" s="21">
        <v>600000</v>
      </c>
      <c r="M15" s="21">
        <v>38434</v>
      </c>
      <c r="N15" s="21">
        <v>4765855.8064516131</v>
      </c>
      <c r="O15" s="21">
        <v>4165855.8064516131</v>
      </c>
      <c r="P15" s="21">
        <v>1765855.8064516131</v>
      </c>
      <c r="Q15" s="21"/>
      <c r="R15" s="21">
        <v>0</v>
      </c>
      <c r="S15" s="21">
        <v>123609.90645161293</v>
      </c>
      <c r="T15" s="21">
        <v>36296</v>
      </c>
      <c r="U15" s="21">
        <v>159905.90645161294</v>
      </c>
      <c r="V15" s="21">
        <v>406146.83548387105</v>
      </c>
      <c r="W15" s="21">
        <v>4605949.9000000004</v>
      </c>
    </row>
    <row r="16" spans="1:23">
      <c r="A16" s="24">
        <v>509</v>
      </c>
      <c r="B16" s="25" t="s">
        <v>160</v>
      </c>
      <c r="C16" s="25" t="s">
        <v>161</v>
      </c>
      <c r="D16" s="26">
        <v>175</v>
      </c>
      <c r="E16" s="26">
        <v>0</v>
      </c>
      <c r="F16" s="26">
        <v>11</v>
      </c>
      <c r="G16" s="25">
        <v>556315</v>
      </c>
      <c r="H16" s="25">
        <v>0</v>
      </c>
      <c r="I16" s="25">
        <v>300000</v>
      </c>
      <c r="J16" s="26">
        <v>3000000</v>
      </c>
      <c r="K16" s="25">
        <v>100000</v>
      </c>
      <c r="L16" s="25">
        <v>200000</v>
      </c>
      <c r="M16" s="25">
        <v>52373</v>
      </c>
      <c r="N16" s="25">
        <v>4208688</v>
      </c>
      <c r="O16" s="25">
        <v>4008688</v>
      </c>
      <c r="P16" s="25">
        <v>1208688</v>
      </c>
      <c r="Q16" s="25"/>
      <c r="R16" s="25">
        <v>32900.349462365593</v>
      </c>
      <c r="S16" s="25">
        <v>84608.16</v>
      </c>
      <c r="T16" s="25">
        <v>27069</v>
      </c>
      <c r="U16" s="25">
        <v>144577.50946236559</v>
      </c>
      <c r="V16" s="25">
        <v>277998.24</v>
      </c>
      <c r="W16" s="25">
        <v>4064110.4905376346</v>
      </c>
    </row>
    <row r="17" spans="1:23">
      <c r="A17" s="27">
        <v>429</v>
      </c>
      <c r="B17" s="21" t="s">
        <v>175</v>
      </c>
      <c r="C17" s="21" t="s">
        <v>176</v>
      </c>
      <c r="D17" s="28">
        <v>177</v>
      </c>
      <c r="E17" s="28">
        <v>0</v>
      </c>
      <c r="F17" s="28">
        <v>9</v>
      </c>
      <c r="G17" s="21">
        <v>661169</v>
      </c>
      <c r="H17" s="21">
        <v>0</v>
      </c>
      <c r="I17" s="21">
        <v>300000</v>
      </c>
      <c r="J17" s="28">
        <v>1500000</v>
      </c>
      <c r="K17" s="21">
        <v>100000</v>
      </c>
      <c r="L17" s="21">
        <v>200000</v>
      </c>
      <c r="M17" s="21">
        <v>59731</v>
      </c>
      <c r="N17" s="21">
        <v>2820900</v>
      </c>
      <c r="O17" s="21">
        <v>2620900</v>
      </c>
      <c r="P17" s="21">
        <v>1320900</v>
      </c>
      <c r="Q17" s="21"/>
      <c r="R17" s="21">
        <v>31992.048387096773</v>
      </c>
      <c r="S17" s="21">
        <v>92463.000000000015</v>
      </c>
      <c r="T17" s="21">
        <v>49918</v>
      </c>
      <c r="U17" s="21">
        <v>174373.04838709679</v>
      </c>
      <c r="V17" s="21">
        <v>303807</v>
      </c>
      <c r="W17" s="21">
        <v>2646526.9516129033</v>
      </c>
    </row>
    <row r="18" spans="1:23">
      <c r="A18" s="24">
        <v>550</v>
      </c>
      <c r="B18" s="25" t="s">
        <v>177</v>
      </c>
      <c r="C18" s="25" t="s">
        <v>178</v>
      </c>
      <c r="D18" s="26">
        <v>184</v>
      </c>
      <c r="E18" s="26">
        <v>0</v>
      </c>
      <c r="F18" s="26">
        <v>2</v>
      </c>
      <c r="G18" s="25">
        <v>609189</v>
      </c>
      <c r="H18" s="25">
        <v>0</v>
      </c>
      <c r="I18" s="25">
        <v>300000</v>
      </c>
      <c r="J18" s="26">
        <v>1500000</v>
      </c>
      <c r="K18" s="25">
        <v>100000</v>
      </c>
      <c r="L18" s="25">
        <v>200000</v>
      </c>
      <c r="M18" s="25">
        <v>57697</v>
      </c>
      <c r="N18" s="25">
        <v>2766886</v>
      </c>
      <c r="O18" s="25">
        <v>2566886</v>
      </c>
      <c r="P18" s="25">
        <v>1266886</v>
      </c>
      <c r="Q18" s="25"/>
      <c r="R18" s="25">
        <v>6550.4193548387093</v>
      </c>
      <c r="S18" s="25">
        <v>88682.02</v>
      </c>
      <c r="T18" s="25">
        <v>37206</v>
      </c>
      <c r="U18" s="25">
        <v>132438.43935483872</v>
      </c>
      <c r="V18" s="25">
        <v>291383.78000000003</v>
      </c>
      <c r="W18" s="25">
        <v>2634447.5606451612</v>
      </c>
    </row>
    <row r="19" spans="1:23">
      <c r="A19" s="27">
        <v>491</v>
      </c>
      <c r="B19" s="21" t="s">
        <v>167</v>
      </c>
      <c r="C19" s="21" t="s">
        <v>179</v>
      </c>
      <c r="D19" s="28">
        <v>186</v>
      </c>
      <c r="E19" s="28">
        <v>0</v>
      </c>
      <c r="F19" s="28">
        <v>0</v>
      </c>
      <c r="G19" s="21">
        <v>658731</v>
      </c>
      <c r="H19" s="21">
        <v>0</v>
      </c>
      <c r="I19" s="21">
        <v>300000</v>
      </c>
      <c r="J19" s="28">
        <v>3000000</v>
      </c>
      <c r="K19" s="21">
        <v>100000</v>
      </c>
      <c r="L19" s="21">
        <v>600000</v>
      </c>
      <c r="M19" s="21">
        <v>44352</v>
      </c>
      <c r="N19" s="21">
        <v>4703083</v>
      </c>
      <c r="O19" s="21">
        <v>4103083</v>
      </c>
      <c r="P19" s="21">
        <v>1703083</v>
      </c>
      <c r="Q19" s="21"/>
      <c r="R19" s="21">
        <v>0</v>
      </c>
      <c r="S19" s="21">
        <v>119215.81000000001</v>
      </c>
      <c r="T19" s="21">
        <v>12712</v>
      </c>
      <c r="U19" s="21">
        <v>131927.81</v>
      </c>
      <c r="V19" s="21">
        <v>391709.09</v>
      </c>
      <c r="W19" s="21">
        <v>4571155.1900000004</v>
      </c>
    </row>
    <row r="20" spans="1:23">
      <c r="A20" s="24">
        <v>365</v>
      </c>
      <c r="B20" s="25" t="s">
        <v>180</v>
      </c>
      <c r="C20" s="25" t="s">
        <v>181</v>
      </c>
      <c r="D20" s="26">
        <v>186</v>
      </c>
      <c r="E20" s="26">
        <v>4</v>
      </c>
      <c r="F20" s="26">
        <v>0</v>
      </c>
      <c r="G20" s="25">
        <v>609138</v>
      </c>
      <c r="H20" s="25">
        <v>18339.63870967742</v>
      </c>
      <c r="I20" s="25">
        <v>300000</v>
      </c>
      <c r="J20" s="26">
        <v>3000000</v>
      </c>
      <c r="K20" s="25">
        <v>100000</v>
      </c>
      <c r="L20" s="25">
        <v>600000</v>
      </c>
      <c r="M20" s="25">
        <v>59507</v>
      </c>
      <c r="N20" s="25">
        <v>4686984.6387096774</v>
      </c>
      <c r="O20" s="25">
        <v>4086984.6387096774</v>
      </c>
      <c r="P20" s="25">
        <v>1686984.6387096774</v>
      </c>
      <c r="Q20" s="25"/>
      <c r="R20" s="25">
        <v>0</v>
      </c>
      <c r="S20" s="25">
        <v>118088.92470967743</v>
      </c>
      <c r="T20" s="25">
        <v>27592</v>
      </c>
      <c r="U20" s="25">
        <v>145680.92470967743</v>
      </c>
      <c r="V20" s="25">
        <v>388006.46690322581</v>
      </c>
      <c r="W20" s="25">
        <v>4541303.7139999997</v>
      </c>
    </row>
    <row r="21" spans="1:23">
      <c r="A21" s="27">
        <v>402</v>
      </c>
      <c r="B21" s="21" t="s">
        <v>182</v>
      </c>
      <c r="C21" s="21" t="s">
        <v>183</v>
      </c>
      <c r="D21" s="28">
        <v>186</v>
      </c>
      <c r="E21" s="28">
        <v>0</v>
      </c>
      <c r="F21" s="28">
        <v>0</v>
      </c>
      <c r="G21" s="21">
        <v>595119</v>
      </c>
      <c r="H21" s="21">
        <v>0</v>
      </c>
      <c r="I21" s="21">
        <v>300000</v>
      </c>
      <c r="J21" s="28">
        <v>0</v>
      </c>
      <c r="K21" s="21">
        <v>100000</v>
      </c>
      <c r="L21" s="21">
        <v>200000</v>
      </c>
      <c r="M21" s="21">
        <v>29256</v>
      </c>
      <c r="N21" s="21">
        <v>1224375</v>
      </c>
      <c r="O21" s="21">
        <v>1024375</v>
      </c>
      <c r="P21" s="21">
        <v>1224375</v>
      </c>
      <c r="Q21" s="21"/>
      <c r="R21" s="21">
        <v>0</v>
      </c>
      <c r="S21" s="21">
        <v>85706.250000000015</v>
      </c>
      <c r="T21" s="21">
        <v>23381</v>
      </c>
      <c r="U21" s="21">
        <v>109087.25000000001</v>
      </c>
      <c r="V21" s="21">
        <v>281606.25</v>
      </c>
      <c r="W21" s="21">
        <v>1115287.75</v>
      </c>
    </row>
    <row r="22" spans="1:23">
      <c r="A22" s="24">
        <v>443</v>
      </c>
      <c r="B22" s="25" t="s">
        <v>184</v>
      </c>
      <c r="C22" s="25" t="s">
        <v>185</v>
      </c>
      <c r="D22" s="26">
        <v>186</v>
      </c>
      <c r="E22" s="26">
        <v>5</v>
      </c>
      <c r="F22" s="26">
        <v>0</v>
      </c>
      <c r="G22" s="25">
        <v>675368</v>
      </c>
      <c r="H22" s="25">
        <v>25417.075268817203</v>
      </c>
      <c r="I22" s="25">
        <v>300000</v>
      </c>
      <c r="J22" s="26">
        <v>3000000</v>
      </c>
      <c r="K22" s="25">
        <v>100000</v>
      </c>
      <c r="L22" s="25">
        <v>600000</v>
      </c>
      <c r="M22" s="25">
        <v>62108</v>
      </c>
      <c r="N22" s="25">
        <v>4762893.0752688171</v>
      </c>
      <c r="O22" s="25">
        <v>4162893.0752688171</v>
      </c>
      <c r="P22" s="25">
        <v>1762893.0752688171</v>
      </c>
      <c r="Q22" s="25"/>
      <c r="R22" s="25">
        <v>0</v>
      </c>
      <c r="S22" s="25">
        <v>123402.51526881721</v>
      </c>
      <c r="T22" s="25">
        <v>13613</v>
      </c>
      <c r="U22" s="25">
        <v>137015.51526881719</v>
      </c>
      <c r="V22" s="25">
        <v>405465.40731182793</v>
      </c>
      <c r="W22" s="25">
        <v>4625877.5599999996</v>
      </c>
    </row>
    <row r="23" spans="1:23">
      <c r="A23" s="27">
        <v>545</v>
      </c>
      <c r="B23" s="21" t="s">
        <v>186</v>
      </c>
      <c r="C23" s="21" t="s">
        <v>187</v>
      </c>
      <c r="D23" s="28">
        <v>182</v>
      </c>
      <c r="E23" s="28">
        <v>0</v>
      </c>
      <c r="F23" s="28">
        <v>4</v>
      </c>
      <c r="G23" s="21">
        <v>646387</v>
      </c>
      <c r="H23" s="21">
        <v>0</v>
      </c>
      <c r="I23" s="21">
        <v>300000</v>
      </c>
      <c r="J23" s="28">
        <v>3000000</v>
      </c>
      <c r="K23" s="21">
        <v>100000</v>
      </c>
      <c r="L23" s="21">
        <v>0</v>
      </c>
      <c r="M23" s="21">
        <v>33521</v>
      </c>
      <c r="N23" s="21">
        <v>4079908</v>
      </c>
      <c r="O23" s="21">
        <v>4079908</v>
      </c>
      <c r="P23" s="21">
        <v>1079908</v>
      </c>
      <c r="Q23" s="21"/>
      <c r="R23" s="21">
        <v>13900.79569892473</v>
      </c>
      <c r="S23" s="21">
        <v>75593.560000000012</v>
      </c>
      <c r="T23" s="21">
        <v>39820</v>
      </c>
      <c r="U23" s="21">
        <v>129314.35569892474</v>
      </c>
      <c r="V23" s="21">
        <v>248378.84</v>
      </c>
      <c r="W23" s="21">
        <v>3950593.6443010755</v>
      </c>
    </row>
  </sheetData>
  <mergeCells count="10">
    <mergeCell ref="Q1:T1"/>
    <mergeCell ref="U1:U2"/>
    <mergeCell ref="V1:V2"/>
    <mergeCell ref="W1:W2"/>
    <mergeCell ref="A1:C1"/>
    <mergeCell ref="D1:F1"/>
    <mergeCell ref="G1:M1"/>
    <mergeCell ref="N1:N2"/>
    <mergeCell ref="O1:O2"/>
    <mergeCell ref="P1:P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150" zoomScaleNormal="150" workbookViewId="0">
      <pane ySplit="1" topLeftCell="A2" activePane="bottomLeft" state="frozen"/>
      <selection pane="bottomLeft" activeCell="J11" sqref="J11"/>
    </sheetView>
  </sheetViews>
  <sheetFormatPr defaultRowHeight="15"/>
  <cols>
    <col min="1" max="1" width="12.85546875" bestFit="1" customWidth="1"/>
    <col min="2" max="2" width="10.7109375" bestFit="1" customWidth="1"/>
    <col min="3" max="3" width="5.5703125" bestFit="1" customWidth="1"/>
    <col min="4" max="4" width="9" bestFit="1" customWidth="1"/>
    <col min="5" max="5" width="9.7109375" bestFit="1" customWidth="1"/>
    <col min="6" max="6" width="9" bestFit="1" customWidth="1"/>
    <col min="7" max="7" width="9.140625" customWidth="1"/>
    <col min="8" max="8" width="1.5703125" customWidth="1"/>
    <col min="9" max="9" width="11.85546875" bestFit="1" customWidth="1"/>
    <col min="10" max="10" width="16.7109375" bestFit="1" customWidth="1"/>
    <col min="11" max="11" width="7.7109375" bestFit="1" customWidth="1"/>
    <col min="12" max="12" width="13" customWidth="1"/>
    <col min="13" max="13" width="25.140625" customWidth="1"/>
  </cols>
  <sheetData>
    <row r="1" spans="1:13" ht="30">
      <c r="A1" s="31" t="s">
        <v>121</v>
      </c>
      <c r="B1" s="31" t="s">
        <v>126</v>
      </c>
      <c r="C1" s="31" t="s">
        <v>127</v>
      </c>
      <c r="D1" s="31" t="s">
        <v>57</v>
      </c>
      <c r="E1" s="31" t="s">
        <v>58</v>
      </c>
      <c r="F1" s="32" t="s">
        <v>59</v>
      </c>
      <c r="G1" s="33" t="s">
        <v>128</v>
      </c>
      <c r="H1" s="34"/>
      <c r="I1" s="35" t="s">
        <v>121</v>
      </c>
      <c r="J1" s="35" t="s">
        <v>127</v>
      </c>
      <c r="K1" s="35" t="s">
        <v>129</v>
      </c>
      <c r="L1" s="35" t="s">
        <v>130</v>
      </c>
    </row>
    <row r="2" spans="1:13" ht="18">
      <c r="A2" s="36">
        <v>131490</v>
      </c>
      <c r="B2" s="36" t="s">
        <v>131</v>
      </c>
      <c r="C2" s="36">
        <v>1395</v>
      </c>
      <c r="D2" s="36">
        <v>4550000</v>
      </c>
      <c r="E2" s="36">
        <v>2326645</v>
      </c>
      <c r="F2" s="37">
        <v>2582214</v>
      </c>
      <c r="G2" s="38" t="s">
        <v>132</v>
      </c>
      <c r="I2" s="39">
        <v>523219</v>
      </c>
      <c r="J2" s="39">
        <v>1394</v>
      </c>
      <c r="K2" s="39" t="s">
        <v>58</v>
      </c>
      <c r="L2" s="39" t="s">
        <v>132</v>
      </c>
      <c r="M2" s="40"/>
    </row>
    <row r="3" spans="1:13" ht="18">
      <c r="A3" s="36">
        <v>523219</v>
      </c>
      <c r="B3" s="36" t="s">
        <v>133</v>
      </c>
      <c r="C3" s="36">
        <v>1395</v>
      </c>
      <c r="D3" s="36">
        <v>1681371</v>
      </c>
      <c r="E3" s="36">
        <v>1082835</v>
      </c>
      <c r="F3" s="37">
        <v>2159155</v>
      </c>
      <c r="G3" s="59"/>
    </row>
    <row r="4" spans="1:13" ht="18">
      <c r="A4" s="36">
        <v>921316</v>
      </c>
      <c r="B4" s="36" t="s">
        <v>131</v>
      </c>
      <c r="C4" s="36">
        <v>1394</v>
      </c>
      <c r="D4" s="36">
        <v>1678525</v>
      </c>
      <c r="E4" s="36">
        <v>1165341</v>
      </c>
      <c r="F4" s="37">
        <v>1616321</v>
      </c>
      <c r="G4" s="59"/>
      <c r="I4" s="94"/>
      <c r="J4" s="94"/>
    </row>
    <row r="5" spans="1:13" ht="18">
      <c r="A5" s="36">
        <v>557364</v>
      </c>
      <c r="B5" s="36" t="s">
        <v>131</v>
      </c>
      <c r="C5" s="36">
        <v>1395</v>
      </c>
      <c r="D5" s="36">
        <v>1539561</v>
      </c>
      <c r="E5" s="36">
        <v>2858228</v>
      </c>
      <c r="F5" s="37">
        <v>2627503</v>
      </c>
      <c r="G5" s="59"/>
      <c r="I5" s="41" t="s">
        <v>134</v>
      </c>
      <c r="J5" s="42">
        <f>MAX(D2:F23)</f>
        <v>4550000</v>
      </c>
    </row>
    <row r="6" spans="1:13" ht="18">
      <c r="A6" s="36">
        <v>1063371</v>
      </c>
      <c r="B6" s="36" t="s">
        <v>131</v>
      </c>
      <c r="C6" s="36">
        <v>1394</v>
      </c>
      <c r="D6" s="36">
        <v>1969819</v>
      </c>
      <c r="E6" s="36">
        <v>1607755</v>
      </c>
      <c r="F6" s="37">
        <v>1687589</v>
      </c>
      <c r="G6" s="59"/>
      <c r="I6" s="41" t="s">
        <v>135</v>
      </c>
      <c r="J6" s="42">
        <f>MIN(D2:F23)</f>
        <v>1016227</v>
      </c>
    </row>
    <row r="7" spans="1:13" ht="18">
      <c r="A7" s="36">
        <v>557364</v>
      </c>
      <c r="B7" s="36" t="s">
        <v>133</v>
      </c>
      <c r="C7" s="36">
        <v>1394</v>
      </c>
      <c r="D7" s="36">
        <v>2932390</v>
      </c>
      <c r="E7" s="36">
        <v>2635896</v>
      </c>
      <c r="F7" s="37">
        <v>1523498</v>
      </c>
      <c r="G7" s="59"/>
      <c r="I7" s="41" t="s">
        <v>136</v>
      </c>
      <c r="J7" s="42">
        <f>MIN(D3:F24)</f>
        <v>1016227</v>
      </c>
    </row>
    <row r="8" spans="1:13" ht="18">
      <c r="A8" s="36">
        <v>197273</v>
      </c>
      <c r="B8" s="36" t="s">
        <v>131</v>
      </c>
      <c r="C8" s="36">
        <v>1394</v>
      </c>
      <c r="D8" s="36">
        <v>2295202</v>
      </c>
      <c r="E8" s="36">
        <v>2569955</v>
      </c>
      <c r="F8" s="37">
        <v>2056611</v>
      </c>
      <c r="G8" s="59"/>
      <c r="I8" s="95" t="s">
        <v>137</v>
      </c>
      <c r="J8" s="95"/>
      <c r="K8" s="56" t="s">
        <v>3</v>
      </c>
      <c r="L8" s="43"/>
    </row>
    <row r="9" spans="1:13" ht="18">
      <c r="A9" s="36">
        <v>807289</v>
      </c>
      <c r="B9" s="36" t="s">
        <v>131</v>
      </c>
      <c r="C9" s="36">
        <v>1394</v>
      </c>
      <c r="D9" s="36">
        <v>2326645</v>
      </c>
      <c r="E9" s="36">
        <v>2479107</v>
      </c>
      <c r="F9" s="37">
        <v>2693128</v>
      </c>
      <c r="G9" s="59"/>
      <c r="I9" s="41" t="s">
        <v>138</v>
      </c>
      <c r="J9" s="42" t="s">
        <v>139</v>
      </c>
      <c r="K9" s="55"/>
    </row>
    <row r="10" spans="1:13" ht="18">
      <c r="A10" s="36">
        <v>807289</v>
      </c>
      <c r="B10" s="36" t="s">
        <v>133</v>
      </c>
      <c r="C10" s="36">
        <v>1395</v>
      </c>
      <c r="D10" s="36">
        <v>2073919</v>
      </c>
      <c r="E10" s="36">
        <v>1402573</v>
      </c>
      <c r="F10" s="37">
        <v>1840745</v>
      </c>
      <c r="G10" s="59"/>
      <c r="I10" s="41" t="s">
        <v>140</v>
      </c>
      <c r="J10" s="42" t="s">
        <v>143</v>
      </c>
      <c r="K10" s="55"/>
    </row>
    <row r="11" spans="1:13" ht="18">
      <c r="A11" s="36">
        <v>921316</v>
      </c>
      <c r="B11" s="36" t="s">
        <v>131</v>
      </c>
      <c r="C11" s="36">
        <v>1395</v>
      </c>
      <c r="D11" s="36">
        <v>1521303</v>
      </c>
      <c r="E11" s="36">
        <v>1963294</v>
      </c>
      <c r="F11" s="37">
        <v>2173403</v>
      </c>
      <c r="G11" s="59"/>
      <c r="I11" s="41" t="s">
        <v>141</v>
      </c>
      <c r="J11" s="42" t="s">
        <v>142</v>
      </c>
      <c r="K11" s="55"/>
    </row>
    <row r="12" spans="1:13" ht="18">
      <c r="A12" s="36">
        <v>1063371</v>
      </c>
      <c r="B12" s="36" t="s">
        <v>133</v>
      </c>
      <c r="C12" s="36">
        <v>1395</v>
      </c>
      <c r="D12" s="36">
        <v>2192741</v>
      </c>
      <c r="E12" s="36">
        <v>2582214</v>
      </c>
      <c r="F12" s="37">
        <v>1310183</v>
      </c>
      <c r="G12" s="59"/>
    </row>
    <row r="13" spans="1:13" ht="18">
      <c r="A13" s="36">
        <v>458213</v>
      </c>
      <c r="B13" s="36" t="s">
        <v>133</v>
      </c>
      <c r="C13" s="36">
        <v>1394</v>
      </c>
      <c r="D13" s="36">
        <v>1839548</v>
      </c>
      <c r="E13" s="36">
        <v>1557878</v>
      </c>
      <c r="F13" s="37">
        <v>1067630</v>
      </c>
      <c r="G13" s="59"/>
    </row>
    <row r="14" spans="1:13" ht="18">
      <c r="A14" s="36">
        <v>1063371</v>
      </c>
      <c r="B14" s="36" t="s">
        <v>133</v>
      </c>
      <c r="C14" s="36">
        <v>1394</v>
      </c>
      <c r="D14" s="36">
        <v>2938273</v>
      </c>
      <c r="E14" s="36">
        <v>1409941</v>
      </c>
      <c r="F14" s="37">
        <v>2152629</v>
      </c>
      <c r="G14" s="59"/>
    </row>
    <row r="15" spans="1:13" ht="18">
      <c r="A15" s="36">
        <v>458213</v>
      </c>
      <c r="B15" s="36" t="s">
        <v>131</v>
      </c>
      <c r="C15" s="36">
        <v>1395</v>
      </c>
      <c r="D15" s="36">
        <v>2195832</v>
      </c>
      <c r="E15" s="36">
        <v>2031153</v>
      </c>
      <c r="F15" s="37">
        <v>2671915</v>
      </c>
      <c r="G15" s="59"/>
    </row>
    <row r="16" spans="1:13" ht="18">
      <c r="A16" s="36">
        <v>131490</v>
      </c>
      <c r="B16" s="36" t="s">
        <v>131</v>
      </c>
      <c r="C16" s="36">
        <v>1394</v>
      </c>
      <c r="D16" s="36">
        <v>1345566</v>
      </c>
      <c r="E16" s="36">
        <v>2059847</v>
      </c>
      <c r="F16" s="37">
        <v>2889297</v>
      </c>
      <c r="G16" s="59"/>
    </row>
    <row r="17" spans="1:7" ht="18">
      <c r="A17" s="36">
        <v>879722</v>
      </c>
      <c r="B17" s="36" t="s">
        <v>133</v>
      </c>
      <c r="C17" s="36">
        <v>1394</v>
      </c>
      <c r="D17" s="36">
        <v>2745436</v>
      </c>
      <c r="E17" s="36">
        <v>2843820</v>
      </c>
      <c r="F17" s="37">
        <v>1783218</v>
      </c>
      <c r="G17" s="59"/>
    </row>
    <row r="18" spans="1:7" ht="18">
      <c r="A18" s="36">
        <v>879722</v>
      </c>
      <c r="B18" s="36" t="s">
        <v>131</v>
      </c>
      <c r="C18" s="36">
        <v>1395</v>
      </c>
      <c r="D18" s="36">
        <v>2123300</v>
      </c>
      <c r="E18" s="36">
        <v>1016227</v>
      </c>
      <c r="F18" s="37">
        <v>1896893</v>
      </c>
      <c r="G18" s="59"/>
    </row>
    <row r="19" spans="1:7" ht="18">
      <c r="A19" s="36">
        <v>893728</v>
      </c>
      <c r="B19" s="36" t="s">
        <v>131</v>
      </c>
      <c r="C19" s="36">
        <v>1394</v>
      </c>
      <c r="D19" s="36">
        <v>2057974</v>
      </c>
      <c r="E19" s="36">
        <v>2352884</v>
      </c>
      <c r="F19" s="37">
        <v>1503276</v>
      </c>
      <c r="G19" s="59"/>
    </row>
    <row r="20" spans="1:7" ht="18">
      <c r="A20" s="36">
        <v>893728</v>
      </c>
      <c r="B20" s="36" t="s">
        <v>131</v>
      </c>
      <c r="C20" s="36">
        <v>1395</v>
      </c>
      <c r="D20" s="36">
        <v>1586561</v>
      </c>
      <c r="E20" s="36">
        <v>1799796</v>
      </c>
      <c r="F20" s="37">
        <v>2783521</v>
      </c>
      <c r="G20" s="59"/>
    </row>
    <row r="21" spans="1:7" ht="18">
      <c r="A21" s="36">
        <v>1060272</v>
      </c>
      <c r="B21" s="36" t="s">
        <v>131</v>
      </c>
      <c r="C21" s="36">
        <v>1394</v>
      </c>
      <c r="D21" s="36">
        <v>2721002</v>
      </c>
      <c r="E21" s="36">
        <v>2144964</v>
      </c>
      <c r="F21" s="37">
        <v>1434498</v>
      </c>
      <c r="G21" s="59"/>
    </row>
    <row r="22" spans="1:7" ht="18">
      <c r="A22" s="36">
        <v>197273</v>
      </c>
      <c r="B22" s="36" t="s">
        <v>131</v>
      </c>
      <c r="C22" s="36">
        <v>1395</v>
      </c>
      <c r="D22" s="36">
        <v>2773291</v>
      </c>
      <c r="E22" s="36">
        <v>2871665</v>
      </c>
      <c r="F22" s="37">
        <v>2763000</v>
      </c>
      <c r="G22" s="59"/>
    </row>
    <row r="23" spans="1:7" ht="18">
      <c r="A23" s="36">
        <v>1060272</v>
      </c>
      <c r="B23" s="36" t="s">
        <v>133</v>
      </c>
      <c r="C23" s="36">
        <v>1395</v>
      </c>
      <c r="D23" s="36">
        <v>1387378</v>
      </c>
      <c r="E23" s="36">
        <v>2609833</v>
      </c>
      <c r="F23" s="37">
        <v>2637924</v>
      </c>
      <c r="G23" s="59"/>
    </row>
  </sheetData>
  <mergeCells count="2">
    <mergeCell ref="I4:J4"/>
    <mergeCell ref="I8:J8"/>
  </mergeCells>
  <pageMargins left="0.7" right="0.7" top="0.75" bottom="0.75" header="0.3" footer="0.3"/>
  <pageSetup scale="63" fitToWidth="0" fitToHeight="0"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1-Factor_Basics</vt:lpstr>
      <vt:lpstr>2-Dicount_Absolout_Reference</vt:lpstr>
      <vt:lpstr>3-BasicFunctions</vt:lpstr>
      <vt:lpstr>4-ABSOLOUT-RELATIVE-REFERENCE</vt:lpstr>
      <vt:lpstr>6_Complex_Nested_IF_Function</vt:lpstr>
      <vt:lpstr>7_Vlookup1</vt:lpstr>
      <vt:lpstr>8_VLookup</vt:lpstr>
      <vt:lpstr>8_List</vt:lpstr>
      <vt:lpstr>8_IF&amp;VLookup_exercise</vt:lpstr>
      <vt:lpstr>9_Table</vt:lpstr>
      <vt:lpstr>10_PivotTable</vt:lpstr>
      <vt:lpstr>11_PivotTable_Exercise</vt:lpstr>
      <vt:lpstr>Conditional-Formatting2</vt:lpstr>
      <vt:lpstr>Conditional-Formatting</vt:lpstr>
      <vt:lpstr>ex</vt:lpstr>
      <vt:lpstr>4-AND</vt:lpstr>
      <vt:lpstr>Sheet1</vt:lpstr>
      <vt:lpstr>4-AND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2017-11-16T06:26:05Z</dcterms:modified>
</cp:coreProperties>
</file>