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2\"/>
    </mc:Choice>
  </mc:AlternateContent>
  <bookViews>
    <workbookView xWindow="0" yWindow="0" windowWidth="20490" windowHeight="7155" activeTab="2"/>
  </bookViews>
  <sheets>
    <sheet name="Sheet3 (2)" sheetId="3" r:id="rId1"/>
    <sheet name="Sheet3" sheetId="2" r:id="rId2"/>
    <sheet name="IF1" sheetId="4" r:id="rId3"/>
    <sheet name="IF1 (2)" sheetId="5" r:id="rId4"/>
    <sheet name="AND" sheetId="6" r:id="rId5"/>
    <sheet name="OR" sheetId="7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2" i="6"/>
  <c r="E3" i="7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2" i="7"/>
  <c r="E6" i="5"/>
  <c r="E10" i="5"/>
  <c r="E14" i="5"/>
  <c r="E18" i="5"/>
  <c r="E2" i="5"/>
  <c r="E3" i="5"/>
  <c r="E4" i="5"/>
  <c r="E5" i="5"/>
  <c r="E7" i="5"/>
  <c r="E8" i="5"/>
  <c r="E9" i="5"/>
  <c r="E11" i="5"/>
  <c r="E12" i="5"/>
  <c r="E13" i="5"/>
  <c r="E15" i="5"/>
  <c r="E16" i="5"/>
  <c r="E17" i="5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2" i="4"/>
  <c r="E2" i="4"/>
  <c r="F16" i="7"/>
  <c r="E10" i="4"/>
  <c r="E17" i="4"/>
  <c r="F18" i="5"/>
  <c r="E6" i="4"/>
  <c r="F8" i="7"/>
  <c r="F18" i="7"/>
  <c r="F16" i="5"/>
  <c r="F3" i="5"/>
  <c r="E7" i="4"/>
  <c r="F5" i="5"/>
  <c r="F12" i="5"/>
  <c r="F7" i="5"/>
  <c r="E15" i="4"/>
  <c r="F2" i="7"/>
  <c r="F3" i="7"/>
  <c r="F13" i="7"/>
  <c r="F10" i="5"/>
  <c r="E9" i="4"/>
  <c r="F7" i="7"/>
  <c r="E13" i="4"/>
  <c r="F10" i="7"/>
  <c r="E4" i="4"/>
  <c r="F2" i="5"/>
  <c r="E5" i="4"/>
  <c r="F15" i="7"/>
  <c r="F17" i="7"/>
  <c r="F9" i="5"/>
  <c r="E14" i="4"/>
  <c r="E3" i="4"/>
  <c r="F11" i="5"/>
  <c r="F17" i="5"/>
  <c r="E18" i="4"/>
  <c r="E12" i="4"/>
  <c r="F9" i="7"/>
  <c r="E16" i="4"/>
  <c r="E11" i="4"/>
  <c r="F15" i="5"/>
  <c r="F14" i="7"/>
  <c r="F4" i="5"/>
  <c r="F12" i="7"/>
  <c r="F14" i="5"/>
  <c r="F13" i="5"/>
  <c r="F8" i="5"/>
  <c r="F6" i="5"/>
  <c r="F5" i="7"/>
  <c r="F6" i="7"/>
  <c r="F11" i="7"/>
  <c r="F4" i="7"/>
  <c r="E8" i="4"/>
  <c r="L5" i="2" l="1"/>
  <c r="I3" i="2"/>
  <c r="F18" i="3"/>
  <c r="D18" i="3"/>
  <c r="F17" i="3"/>
  <c r="D17" i="3"/>
  <c r="F16" i="3"/>
  <c r="D16" i="3"/>
  <c r="F15" i="3"/>
  <c r="D15" i="3"/>
  <c r="F14" i="3"/>
  <c r="D14" i="3"/>
  <c r="F13" i="3"/>
  <c r="D13" i="3"/>
  <c r="F12" i="3"/>
  <c r="D12" i="3"/>
  <c r="F11" i="3"/>
  <c r="D11" i="3"/>
  <c r="F10" i="3"/>
  <c r="D10" i="3"/>
  <c r="F9" i="3"/>
  <c r="D9" i="3"/>
  <c r="F8" i="3"/>
  <c r="D8" i="3"/>
  <c r="F7" i="3"/>
  <c r="D7" i="3"/>
  <c r="F6" i="3"/>
  <c r="D6" i="3"/>
  <c r="F5" i="3"/>
  <c r="D5" i="3"/>
  <c r="F4" i="3"/>
  <c r="D4" i="3"/>
  <c r="F3" i="3"/>
  <c r="D3" i="3"/>
  <c r="F2" i="3"/>
  <c r="D2" i="3"/>
  <c r="F18" i="2" l="1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  <c r="F4" i="2"/>
  <c r="D4" i="2"/>
  <c r="F3" i="2"/>
  <c r="D3" i="2"/>
  <c r="F2" i="2"/>
  <c r="H2" i="2" s="1"/>
  <c r="D2" i="2"/>
  <c r="I1" i="2" l="1"/>
  <c r="L6" i="2"/>
  <c r="K3" i="2"/>
</calcChain>
</file>

<file path=xl/sharedStrings.xml><?xml version="1.0" encoding="utf-8"?>
<sst xmlns="http://schemas.openxmlformats.org/spreadsheetml/2006/main" count="223" uniqueCount="26">
  <si>
    <t>شماره دانشجویی</t>
  </si>
  <si>
    <t>دانشکده</t>
  </si>
  <si>
    <t>نمره میان ترم</t>
  </si>
  <si>
    <t xml:space="preserve">نمره پایانی </t>
  </si>
  <si>
    <t>وضعیت قبولی</t>
  </si>
  <si>
    <t>مکانیک</t>
  </si>
  <si>
    <t>؟</t>
  </si>
  <si>
    <t>میان ترم/پایان ترم</t>
  </si>
  <si>
    <t>نمره</t>
  </si>
  <si>
    <t>عمران</t>
  </si>
  <si>
    <t>کامپیوتر</t>
  </si>
  <si>
    <t>صنایع</t>
  </si>
  <si>
    <t>تعداد نمرات پایانی بین 12 تا 15 از دانشکده مکانیک</t>
  </si>
  <si>
    <t>برق</t>
  </si>
  <si>
    <t>آخرین شماره دانشجویی درج شده</t>
  </si>
  <si>
    <t>سوال اول-ج</t>
  </si>
  <si>
    <t>نمره پایان ترم</t>
  </si>
  <si>
    <t>شرط اول</t>
  </si>
  <si>
    <t>شرط دوم</t>
  </si>
  <si>
    <t>نتیجه</t>
  </si>
  <si>
    <t>T</t>
  </si>
  <si>
    <t>F</t>
  </si>
  <si>
    <t>AND</t>
  </si>
  <si>
    <t>OR</t>
  </si>
  <si>
    <t>فرمول استفاده شده</t>
  </si>
  <si>
    <t>تابع استفاده شده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</si>
</sst>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sz val="9"/>
      <color theme="1"/>
      <name val="B Nazanin"/>
      <charset val="178"/>
    </font>
    <font>
      <sz val="11"/>
      <color theme="1"/>
      <name val="B Jadid"/>
      <charset val="17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5"/>
      </patternFill>
    </fill>
    <fill>
      <patternFill patternType="solid">
        <fgColor theme="0"/>
        <bgColor theme="5" tint="0.59999389629810485"/>
      </patternFill>
    </fill>
    <fill>
      <patternFill patternType="solid">
        <fgColor theme="0"/>
        <bgColor theme="5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NumberFormat="1" applyFont="1" applyFill="1" applyBorder="1" applyAlignment="1">
      <alignment horizontal="center" vertical="center"/>
    </xf>
    <xf numFmtId="0" fontId="0" fillId="0" borderId="4" xfId="0" applyBorder="1"/>
    <xf numFmtId="0" fontId="1" fillId="4" borderId="5" xfId="0" applyFont="1" applyFill="1" applyBorder="1" applyAlignment="1">
      <alignment horizontal="center" vertical="center"/>
    </xf>
    <xf numFmtId="0" fontId="0" fillId="5" borderId="0" xfId="0" applyFont="1" applyFill="1"/>
    <xf numFmtId="0" fontId="1" fillId="0" borderId="0" xfId="0" applyFont="1"/>
    <xf numFmtId="0" fontId="1" fillId="0" borderId="0" xfId="0" applyNumberFormat="1" applyFont="1"/>
    <xf numFmtId="0" fontId="1" fillId="0" borderId="4" xfId="0" applyFont="1" applyBorder="1"/>
    <xf numFmtId="0" fontId="1" fillId="0" borderId="4" xfId="0" applyNumberFormat="1" applyFont="1" applyBorder="1"/>
    <xf numFmtId="0" fontId="4" fillId="6" borderId="4" xfId="0" applyFont="1" applyFill="1" applyBorder="1" applyAlignment="1">
      <alignment horizontal="center" vertical="center"/>
    </xf>
    <xf numFmtId="0" fontId="1" fillId="7" borderId="4" xfId="0" applyFont="1" applyFill="1" applyBorder="1"/>
    <xf numFmtId="0" fontId="1" fillId="7" borderId="4" xfId="0" applyNumberFormat="1" applyFont="1" applyFill="1" applyBorder="1"/>
    <xf numFmtId="0" fontId="0" fillId="7" borderId="4" xfId="0" applyFill="1" applyBorder="1"/>
    <xf numFmtId="0" fontId="4" fillId="8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_Projects\currentProjects\Sara_Javadi\Final\List-Nomara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وضیح پروژه"/>
      <sheetName val="Grades"/>
      <sheetName val="Names-List"/>
      <sheetName val="Sheet2"/>
      <sheetName val="Sheet1"/>
      <sheetName val="First-Course"/>
      <sheetName val="Sheet3"/>
      <sheetName val="Second-Course"/>
      <sheetName val="Third-Course"/>
      <sheetName val="Log"/>
    </sheetNames>
    <sheetDataSet>
      <sheetData sheetId="0"/>
      <sheetData sheetId="1">
        <row r="2">
          <cell r="A2" t="str">
            <v>9265778;3;12;7;15;14;20;</v>
          </cell>
        </row>
        <row r="3">
          <cell r="A3" t="str">
            <v>9270038;16;7;14;5;8;13;</v>
          </cell>
        </row>
        <row r="4">
          <cell r="A4" t="str">
            <v>9162627;20;17;17;14;19;16;</v>
          </cell>
        </row>
        <row r="5">
          <cell r="A5" t="str">
            <v>9229275;13;16;14;10;11;8;</v>
          </cell>
        </row>
        <row r="6">
          <cell r="A6" t="str">
            <v>9139918;17;18;12;12;10;20;</v>
          </cell>
        </row>
        <row r="7">
          <cell r="A7" t="str">
            <v>9251663;20;3;3;12;1;10;</v>
          </cell>
        </row>
        <row r="8">
          <cell r="A8" t="str">
            <v>8837478;15;14;12;10;19;14;</v>
          </cell>
        </row>
        <row r="9">
          <cell r="A9" t="str">
            <v>8973628;18;6;10;13;13;10;</v>
          </cell>
        </row>
        <row r="10">
          <cell r="A10" t="str">
            <v>9185319;13;2;10;10;17;19;</v>
          </cell>
        </row>
        <row r="11">
          <cell r="A11" t="str">
            <v>9245757;16;10;10;17;13;2;</v>
          </cell>
        </row>
        <row r="12">
          <cell r="A12" t="str">
            <v>9100400;9;20;18;8;11;9;</v>
          </cell>
        </row>
        <row r="13">
          <cell r="A13" t="str">
            <v>9119913;20;18;15;4;17;4;</v>
          </cell>
        </row>
        <row r="14">
          <cell r="A14" t="str">
            <v>9143220;3;12;4;11;15;15;</v>
          </cell>
        </row>
        <row r="15">
          <cell r="A15" t="str">
            <v>8957529;15;13;15;16;18;17;</v>
          </cell>
        </row>
        <row r="16">
          <cell r="A16" t="str">
            <v>8927862;10;18;14;11;18;4;</v>
          </cell>
        </row>
        <row r="17">
          <cell r="A17" t="str">
            <v>9131457;17;19;3;1;18;12;</v>
          </cell>
        </row>
        <row r="18">
          <cell r="A18" t="str">
            <v>9172412;18;14;17;11;20;19;</v>
          </cell>
        </row>
        <row r="19">
          <cell r="A19" t="str">
            <v>9109986;18;3;16;13;16;8;</v>
          </cell>
        </row>
        <row r="20">
          <cell r="A20" t="str">
            <v>9261705;10;11;11;14;16;4;</v>
          </cell>
        </row>
        <row r="21">
          <cell r="A21" t="str">
            <v>9035402;17;16;18;3;16;5;</v>
          </cell>
        </row>
        <row r="22">
          <cell r="A22" t="str">
            <v>9250961;4;19;13;18;7;10;</v>
          </cell>
        </row>
        <row r="23">
          <cell r="A23" t="str">
            <v>8968874;14;4;10;18;1;14;</v>
          </cell>
        </row>
        <row r="24">
          <cell r="A24" t="str">
            <v>9111365;10;20;16;11;17;15;</v>
          </cell>
        </row>
        <row r="25">
          <cell r="A25" t="str">
            <v>9153412;6;16;10;18;10;18;</v>
          </cell>
        </row>
        <row r="26">
          <cell r="A26" t="str">
            <v>8993228;9;9;15;20;3;15;</v>
          </cell>
        </row>
        <row r="27">
          <cell r="A27" t="str">
            <v>9015053;6;4;1;1;2;18;</v>
          </cell>
        </row>
        <row r="28">
          <cell r="A28" t="str">
            <v>9250961;8;3;17;9;9;14;</v>
          </cell>
        </row>
        <row r="29">
          <cell r="A29" t="str">
            <v>9182553;18;12;16;18;16;11;</v>
          </cell>
        </row>
        <row r="30">
          <cell r="A30" t="str">
            <v>8889831;18;11;11;13;14;15;</v>
          </cell>
        </row>
      </sheetData>
      <sheetData sheetId="2"/>
      <sheetData sheetId="3"/>
      <sheetData sheetId="4"/>
      <sheetData sheetId="5">
        <row r="2">
          <cell r="G2">
            <v>8</v>
          </cell>
          <cell r="H2">
            <v>10</v>
          </cell>
        </row>
        <row r="3">
          <cell r="G3">
            <v>8</v>
          </cell>
          <cell r="H3">
            <v>11</v>
          </cell>
        </row>
        <row r="4">
          <cell r="G4">
            <v>8</v>
          </cell>
          <cell r="H4">
            <v>11</v>
          </cell>
        </row>
        <row r="5">
          <cell r="G5">
            <v>8</v>
          </cell>
          <cell r="H5">
            <v>11</v>
          </cell>
        </row>
        <row r="6">
          <cell r="G6">
            <v>8</v>
          </cell>
          <cell r="H6">
            <v>11</v>
          </cell>
        </row>
        <row r="7">
          <cell r="G7">
            <v>8</v>
          </cell>
          <cell r="H7">
            <v>11</v>
          </cell>
        </row>
        <row r="8">
          <cell r="G8">
            <v>8</v>
          </cell>
          <cell r="H8">
            <v>11</v>
          </cell>
        </row>
        <row r="9">
          <cell r="G9">
            <v>8</v>
          </cell>
          <cell r="H9">
            <v>11</v>
          </cell>
        </row>
        <row r="10">
          <cell r="G10">
            <v>8</v>
          </cell>
          <cell r="H10">
            <v>11</v>
          </cell>
        </row>
        <row r="11">
          <cell r="G11">
            <v>8</v>
          </cell>
          <cell r="H11">
            <v>11</v>
          </cell>
        </row>
        <row r="12">
          <cell r="G12">
            <v>8</v>
          </cell>
          <cell r="H12">
            <v>10</v>
          </cell>
        </row>
        <row r="13">
          <cell r="G13">
            <v>8</v>
          </cell>
          <cell r="H13">
            <v>11</v>
          </cell>
        </row>
        <row r="14">
          <cell r="G14">
            <v>8</v>
          </cell>
          <cell r="H14">
            <v>10</v>
          </cell>
        </row>
        <row r="15">
          <cell r="G15">
            <v>8</v>
          </cell>
          <cell r="H15">
            <v>11</v>
          </cell>
        </row>
        <row r="16">
          <cell r="G16">
            <v>8</v>
          </cell>
          <cell r="H16">
            <v>11</v>
          </cell>
        </row>
        <row r="17">
          <cell r="G17">
            <v>8</v>
          </cell>
          <cell r="H17">
            <v>11</v>
          </cell>
        </row>
        <row r="18">
          <cell r="G18">
            <v>8</v>
          </cell>
          <cell r="H18">
            <v>11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18"/>
  <sheetViews>
    <sheetView zoomScale="130" zoomScaleNormal="130" workbookViewId="0">
      <selection activeCell="O9" sqref="O9"/>
    </sheetView>
  </sheetViews>
  <sheetFormatPr defaultRowHeight="14.25" x14ac:dyDescent="0.2"/>
  <cols>
    <col min="1" max="3" width="1.75" customWidth="1"/>
    <col min="4" max="4" width="14.25" style="15" bestFit="1" customWidth="1"/>
    <col min="5" max="5" width="8.625" style="15" bestFit="1" customWidth="1"/>
    <col min="6" max="6" width="12.25" style="15" customWidth="1"/>
    <col min="7" max="7" width="13.75" style="15" bestFit="1" customWidth="1"/>
    <col min="8" max="8" width="11" bestFit="1" customWidth="1"/>
    <col min="9" max="9" width="12.25" bestFit="1" customWidth="1"/>
    <col min="10" max="10" width="13.875" bestFit="1" customWidth="1"/>
  </cols>
  <sheetData>
    <row r="1" spans="4:15" ht="18" x14ac:dyDescent="0.2">
      <c r="D1" s="1" t="s">
        <v>0</v>
      </c>
      <c r="E1" s="2" t="s">
        <v>1</v>
      </c>
      <c r="F1" s="3" t="s">
        <v>2</v>
      </c>
      <c r="G1" s="4" t="s">
        <v>3</v>
      </c>
      <c r="H1" s="4" t="s">
        <v>4</v>
      </c>
    </row>
    <row r="2" spans="4:15" ht="18" x14ac:dyDescent="0.2">
      <c r="D2" s="5">
        <f>VALUE(LEFT([1]Grades!$A$2:$A$30,7))</f>
        <v>9265778</v>
      </c>
      <c r="E2" s="6" t="s">
        <v>5</v>
      </c>
      <c r="F2" s="6" t="str">
        <f>MID([1]Grades!A2,'[1]First-Course'!G2+1,'[1]First-Course'!H2-'[1]First-Course'!G2-1)</f>
        <v>3</v>
      </c>
      <c r="G2" s="7">
        <v>12</v>
      </c>
      <c r="H2" s="8" t="s">
        <v>6</v>
      </c>
      <c r="I2" s="14" t="s">
        <v>0</v>
      </c>
      <c r="J2" s="10" t="s">
        <v>7</v>
      </c>
      <c r="K2" s="10" t="s">
        <v>8</v>
      </c>
    </row>
    <row r="3" spans="4:15" ht="18" x14ac:dyDescent="0.2">
      <c r="D3" s="11">
        <f>VALUE(LEFT([1]Grades!$A$2:$A$30,7))</f>
        <v>9270038</v>
      </c>
      <c r="E3" s="6" t="s">
        <v>9</v>
      </c>
      <c r="F3" s="10" t="str">
        <f>MID([1]Grades!A3,'[1]First-Course'!G3+1,'[1]First-Course'!H3-'[1]First-Course'!G3-1)</f>
        <v>16</v>
      </c>
      <c r="G3" s="12">
        <v>7</v>
      </c>
      <c r="H3" s="13"/>
      <c r="I3" s="14">
        <v>9119913</v>
      </c>
      <c r="J3" s="10" t="s">
        <v>2</v>
      </c>
      <c r="K3" s="10" t="s">
        <v>6</v>
      </c>
      <c r="O3" t="s">
        <v>9</v>
      </c>
    </row>
    <row r="4" spans="4:15" ht="18" x14ac:dyDescent="0.2">
      <c r="D4" s="5">
        <f>VALUE(LEFT([1]Grades!$A$2:$A$30,7))</f>
        <v>9162627</v>
      </c>
      <c r="E4" s="6" t="s">
        <v>10</v>
      </c>
      <c r="F4" s="6" t="str">
        <f>MID([1]Grades!A4,'[1]First-Course'!G4+1,'[1]First-Course'!H4-'[1]First-Course'!G4-1)</f>
        <v>20</v>
      </c>
      <c r="G4" s="7">
        <v>17</v>
      </c>
      <c r="H4" s="13"/>
      <c r="O4" t="s">
        <v>5</v>
      </c>
    </row>
    <row r="5" spans="4:15" ht="18" x14ac:dyDescent="0.2">
      <c r="D5" s="11">
        <f>VALUE(LEFT([1]Grades!$A$2:$A$30,7))</f>
        <v>9229275</v>
      </c>
      <c r="E5" s="6" t="s">
        <v>11</v>
      </c>
      <c r="F5" s="10" t="str">
        <f>MID([1]Grades!A5,'[1]First-Course'!G5+1,'[1]First-Course'!H5-'[1]First-Course'!G5-1)</f>
        <v>13</v>
      </c>
      <c r="G5" s="12">
        <v>16</v>
      </c>
      <c r="H5" s="13"/>
      <c r="I5" s="25" t="s">
        <v>12</v>
      </c>
      <c r="J5" s="25"/>
      <c r="K5" s="26"/>
      <c r="L5" s="8" t="s">
        <v>6</v>
      </c>
      <c r="O5" t="s">
        <v>10</v>
      </c>
    </row>
    <row r="6" spans="4:15" ht="18" x14ac:dyDescent="0.2">
      <c r="D6" s="5">
        <f>VALUE(LEFT([1]Grades!$A$2:$A$30,7))</f>
        <v>9139918</v>
      </c>
      <c r="E6" s="6" t="s">
        <v>13</v>
      </c>
      <c r="F6" s="6" t="str">
        <f>MID([1]Grades!A6,'[1]First-Course'!G6+1,'[1]First-Course'!H6-'[1]First-Course'!G6-1)</f>
        <v>17</v>
      </c>
      <c r="G6" s="7">
        <v>18</v>
      </c>
      <c r="H6" s="13"/>
      <c r="I6" s="25" t="s">
        <v>14</v>
      </c>
      <c r="J6" s="25"/>
      <c r="K6" s="26"/>
      <c r="L6" s="8" t="s">
        <v>6</v>
      </c>
      <c r="O6" t="s">
        <v>11</v>
      </c>
    </row>
    <row r="7" spans="4:15" ht="18" x14ac:dyDescent="0.2">
      <c r="D7" s="11">
        <f>VALUE(LEFT([1]Grades!$A$2:$A$30,7))</f>
        <v>9251663</v>
      </c>
      <c r="E7" s="6" t="s">
        <v>10</v>
      </c>
      <c r="F7" s="10" t="str">
        <f>MID([1]Grades!A7,'[1]First-Course'!G7+1,'[1]First-Course'!H7-'[1]First-Course'!G7-1)</f>
        <v>20</v>
      </c>
      <c r="G7" s="12">
        <v>3</v>
      </c>
      <c r="H7" s="13"/>
    </row>
    <row r="8" spans="4:15" ht="18" x14ac:dyDescent="0.2">
      <c r="D8" s="5">
        <f>VALUE(LEFT([1]Grades!$A$2:$A$30,7))</f>
        <v>8837478</v>
      </c>
      <c r="E8" s="6" t="s">
        <v>5</v>
      </c>
      <c r="F8" s="6" t="str">
        <f>MID([1]Grades!A8,'[1]First-Course'!G8+1,'[1]First-Course'!H8-'[1]First-Course'!G8-1)</f>
        <v>15</v>
      </c>
      <c r="G8" s="7">
        <v>14</v>
      </c>
      <c r="H8" s="13"/>
    </row>
    <row r="9" spans="4:15" ht="18" x14ac:dyDescent="0.2">
      <c r="D9" s="11">
        <f>VALUE(LEFT([1]Grades!$A$2:$A$30,7))</f>
        <v>8973628</v>
      </c>
      <c r="E9" s="6" t="s">
        <v>5</v>
      </c>
      <c r="F9" s="10" t="str">
        <f>MID([1]Grades!A9,'[1]First-Course'!G9+1,'[1]First-Course'!H9-'[1]First-Course'!G9-1)</f>
        <v>18</v>
      </c>
      <c r="G9" s="12">
        <v>6</v>
      </c>
      <c r="H9" s="13"/>
    </row>
    <row r="10" spans="4:15" ht="18" x14ac:dyDescent="0.2">
      <c r="D10" s="5">
        <f>VALUE(LEFT([1]Grades!$A$2:$A$30,7))</f>
        <v>9185319</v>
      </c>
      <c r="E10" s="6" t="s">
        <v>10</v>
      </c>
      <c r="F10" s="6" t="str">
        <f>MID([1]Grades!A10,'[1]First-Course'!G10+1,'[1]First-Course'!H10-'[1]First-Course'!G10-1)</f>
        <v>13</v>
      </c>
      <c r="G10" s="7">
        <v>2</v>
      </c>
      <c r="H10" s="13"/>
    </row>
    <row r="11" spans="4:15" ht="18" x14ac:dyDescent="0.2">
      <c r="D11" s="11">
        <f>VALUE(LEFT([1]Grades!$A$2:$A$30,7))</f>
        <v>9245757</v>
      </c>
      <c r="E11" s="6" t="s">
        <v>9</v>
      </c>
      <c r="F11" s="10" t="str">
        <f>MID([1]Grades!A11,'[1]First-Course'!G11+1,'[1]First-Course'!H11-'[1]First-Course'!G11-1)</f>
        <v>16</v>
      </c>
      <c r="G11" s="12">
        <v>10</v>
      </c>
      <c r="H11" s="13"/>
    </row>
    <row r="12" spans="4:15" ht="18" x14ac:dyDescent="0.2">
      <c r="D12" s="5">
        <f>VALUE(LEFT([1]Grades!$A$2:$A$30,7))</f>
        <v>9100400</v>
      </c>
      <c r="E12" s="6" t="s">
        <v>9</v>
      </c>
      <c r="F12" s="6" t="str">
        <f>MID([1]Grades!A12,'[1]First-Course'!G12+1,'[1]First-Course'!H12-'[1]First-Course'!G12-1)</f>
        <v>9</v>
      </c>
      <c r="G12" s="7">
        <v>20</v>
      </c>
      <c r="H12" s="13"/>
    </row>
    <row r="13" spans="4:15" ht="18" x14ac:dyDescent="0.2">
      <c r="D13" s="11">
        <f>VALUE(LEFT([1]Grades!$A$2:$A$30,7))</f>
        <v>9119913</v>
      </c>
      <c r="E13" s="6" t="s">
        <v>9</v>
      </c>
      <c r="F13" s="10" t="str">
        <f>MID([1]Grades!A13,'[1]First-Course'!G13+1,'[1]First-Course'!H13-'[1]First-Course'!G13-1)</f>
        <v>20</v>
      </c>
      <c r="G13" s="12">
        <v>18</v>
      </c>
      <c r="H13" s="13"/>
    </row>
    <row r="14" spans="4:15" ht="18" x14ac:dyDescent="0.2">
      <c r="D14" s="5">
        <f>VALUE(LEFT([1]Grades!$A$2:$A$30,7))</f>
        <v>9143220</v>
      </c>
      <c r="E14" s="6" t="s">
        <v>9</v>
      </c>
      <c r="F14" s="6" t="str">
        <f>MID([1]Grades!A14,'[1]First-Course'!G14+1,'[1]First-Course'!H14-'[1]First-Course'!G14-1)</f>
        <v>3</v>
      </c>
      <c r="G14" s="7">
        <v>12</v>
      </c>
      <c r="H14" s="13"/>
    </row>
    <row r="15" spans="4:15" ht="18" x14ac:dyDescent="0.2">
      <c r="D15" s="11">
        <f>VALUE(LEFT([1]Grades!$A$2:$A$30,7))</f>
        <v>8957529</v>
      </c>
      <c r="E15" s="6" t="s">
        <v>9</v>
      </c>
      <c r="F15" s="10" t="str">
        <f>MID([1]Grades!A15,'[1]First-Course'!G15+1,'[1]First-Course'!H15-'[1]First-Course'!G15-1)</f>
        <v>15</v>
      </c>
      <c r="G15" s="12">
        <v>13</v>
      </c>
      <c r="H15" s="13"/>
    </row>
    <row r="16" spans="4:15" ht="18" x14ac:dyDescent="0.2">
      <c r="D16" s="5">
        <f>VALUE(LEFT([1]Grades!$A$2:$A$30,7))</f>
        <v>8927862</v>
      </c>
      <c r="E16" s="6" t="s">
        <v>9</v>
      </c>
      <c r="F16" s="6" t="str">
        <f>MID([1]Grades!A16,'[1]First-Course'!G16+1,'[1]First-Course'!H16-'[1]First-Course'!G16-1)</f>
        <v>10</v>
      </c>
      <c r="G16" s="7">
        <v>18</v>
      </c>
      <c r="H16" s="13"/>
    </row>
    <row r="17" spans="4:8" ht="18" x14ac:dyDescent="0.2">
      <c r="D17" s="11">
        <f>VALUE(LEFT([1]Grades!$A$2:$A$30,7))</f>
        <v>9131457</v>
      </c>
      <c r="E17" s="6" t="s">
        <v>11</v>
      </c>
      <c r="F17" s="10" t="str">
        <f>MID([1]Grades!A17,'[1]First-Course'!G17+1,'[1]First-Course'!H17-'[1]First-Course'!G17-1)</f>
        <v>17</v>
      </c>
      <c r="G17" s="12">
        <v>19</v>
      </c>
      <c r="H17" s="13"/>
    </row>
    <row r="18" spans="4:8" ht="18" x14ac:dyDescent="0.2">
      <c r="D18" s="5">
        <f>VALUE(LEFT([1]Grades!$A$2:$A$30,7))</f>
        <v>9172412</v>
      </c>
      <c r="E18" s="6" t="s">
        <v>11</v>
      </c>
      <c r="F18" s="6" t="str">
        <f>MID([1]Grades!A18,'[1]First-Course'!G18+1,'[1]First-Course'!H18-'[1]First-Course'!G18-1)</f>
        <v>18</v>
      </c>
      <c r="G18" s="7">
        <v>14</v>
      </c>
      <c r="H18" s="13"/>
    </row>
  </sheetData>
  <mergeCells count="2">
    <mergeCell ref="I5:K5"/>
    <mergeCell ref="I6:K6"/>
  </mergeCells>
  <conditionalFormatting sqref="D1:D1048576">
    <cfRule type="duplicateValues" dxfId="2" priority="1"/>
  </conditionalFormatting>
  <dataValidations count="1">
    <dataValidation type="list" allowBlank="1" showInputMessage="1" showErrorMessage="1" sqref="J3">
      <formula1>$F$1:$G$1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O18"/>
  <sheetViews>
    <sheetView topLeftCell="A5" zoomScale="130" zoomScaleNormal="130" workbookViewId="0">
      <selection activeCell="J14" sqref="J14"/>
    </sheetView>
  </sheetViews>
  <sheetFormatPr defaultRowHeight="14.25" x14ac:dyDescent="0.2"/>
  <cols>
    <col min="1" max="3" width="1.75" customWidth="1"/>
    <col min="4" max="4" width="14.25" style="15" bestFit="1" customWidth="1"/>
    <col min="5" max="5" width="8.625" style="15" bestFit="1" customWidth="1"/>
    <col min="6" max="6" width="12.25" style="15" customWidth="1"/>
    <col min="7" max="7" width="13.75" style="15" bestFit="1" customWidth="1"/>
    <col min="8" max="8" width="11" bestFit="1" customWidth="1"/>
    <col min="9" max="9" width="12.25" bestFit="1" customWidth="1"/>
    <col min="10" max="10" width="13.875" bestFit="1" customWidth="1"/>
  </cols>
  <sheetData>
    <row r="1" spans="4:15" ht="18" x14ac:dyDescent="0.2">
      <c r="D1" s="1" t="s">
        <v>0</v>
      </c>
      <c r="E1" s="2" t="s">
        <v>1</v>
      </c>
      <c r="F1" s="3" t="s">
        <v>2</v>
      </c>
      <c r="G1" s="4" t="s">
        <v>3</v>
      </c>
      <c r="H1" s="4" t="s">
        <v>4</v>
      </c>
      <c r="I1" t="b">
        <f>COUNTIF(D:D,D1)&lt;2</f>
        <v>1</v>
      </c>
    </row>
    <row r="2" spans="4:15" ht="18" x14ac:dyDescent="0.2">
      <c r="D2" s="5">
        <f>VALUE(LEFT([1]Grades!$A$2:$A$30,7))</f>
        <v>9265778</v>
      </c>
      <c r="E2" s="6" t="s">
        <v>5</v>
      </c>
      <c r="F2" s="6" t="str">
        <f>MID([1]Grades!A2,'[1]First-Course'!G2+1,'[1]First-Course'!H2-'[1]First-Course'!G2-1)</f>
        <v>3</v>
      </c>
      <c r="G2" s="7">
        <v>12</v>
      </c>
      <c r="H2" s="8" t="str">
        <f>IF(OR(AND(G2&gt;12,F2&gt;10),AND(G2&gt;14,F2&gt;8)),"PASS","Fail")</f>
        <v>Fail</v>
      </c>
      <c r="I2" s="9" t="s">
        <v>0</v>
      </c>
      <c r="J2" s="10" t="s">
        <v>7</v>
      </c>
      <c r="K2" s="10" t="s">
        <v>8</v>
      </c>
    </row>
    <row r="3" spans="4:15" ht="18" x14ac:dyDescent="0.2">
      <c r="D3" s="11">
        <f>VALUE(LEFT([1]Grades!$A$2:$A$30,7))</f>
        <v>9270038</v>
      </c>
      <c r="E3" s="6" t="s">
        <v>9</v>
      </c>
      <c r="F3" s="10" t="str">
        <f>MID([1]Grades!A3,'[1]First-Course'!G3+1,'[1]First-Course'!H3-'[1]First-Course'!G3-1)</f>
        <v>16</v>
      </c>
      <c r="G3" s="12">
        <v>7</v>
      </c>
      <c r="H3" s="13"/>
      <c r="I3" s="11">
        <f>VALUE(LEFT([1]Grades!$A$2:$A$30,7))</f>
        <v>9270038</v>
      </c>
      <c r="J3" s="10" t="s">
        <v>3</v>
      </c>
      <c r="K3" s="10">
        <f>INDEX(D:H,MATCH(I3,D:D,0),MATCH(J3,D1:G1,0))</f>
        <v>7</v>
      </c>
      <c r="L3" t="s">
        <v>15</v>
      </c>
      <c r="O3" t="s">
        <v>9</v>
      </c>
    </row>
    <row r="4" spans="4:15" ht="18" x14ac:dyDescent="0.2">
      <c r="D4" s="5">
        <f>VALUE(LEFT([1]Grades!$A$2:$A$30,7))</f>
        <v>9162627</v>
      </c>
      <c r="E4" s="6" t="s">
        <v>10</v>
      </c>
      <c r="F4" s="6" t="str">
        <f>MID([1]Grades!A4,'[1]First-Course'!G4+1,'[1]First-Course'!H4-'[1]First-Course'!G4-1)</f>
        <v>20</v>
      </c>
      <c r="G4" s="7">
        <v>17</v>
      </c>
      <c r="H4" s="13"/>
      <c r="O4" t="s">
        <v>5</v>
      </c>
    </row>
    <row r="5" spans="4:15" ht="18" x14ac:dyDescent="0.2">
      <c r="D5" s="11">
        <f>VALUE(LEFT([1]Grades!$A$2:$A$30,7))</f>
        <v>9229275</v>
      </c>
      <c r="E5" s="6" t="s">
        <v>11</v>
      </c>
      <c r="F5" s="10" t="str">
        <f>MID([1]Grades!A5,'[1]First-Course'!G5+1,'[1]First-Course'!H5-'[1]First-Course'!G5-1)</f>
        <v>13</v>
      </c>
      <c r="G5" s="12">
        <v>16</v>
      </c>
      <c r="H5" s="13"/>
      <c r="I5" s="25" t="s">
        <v>12</v>
      </c>
      <c r="J5" s="25"/>
      <c r="K5" s="26"/>
      <c r="L5" s="8">
        <f>COUNTIFS(E:E,"مکانیک",G:G,"&gt;=12",G:G,"&lt;=15")</f>
        <v>3</v>
      </c>
      <c r="O5" t="s">
        <v>10</v>
      </c>
    </row>
    <row r="6" spans="4:15" ht="18" x14ac:dyDescent="0.2">
      <c r="D6" s="5">
        <f>VALUE(LEFT([1]Grades!$A$2:$A$30,7))</f>
        <v>9139918</v>
      </c>
      <c r="E6" s="6" t="s">
        <v>13</v>
      </c>
      <c r="F6" s="6" t="str">
        <f>MID([1]Grades!A6,'[1]First-Course'!G6+1,'[1]First-Course'!H6-'[1]First-Course'!G6-1)</f>
        <v>17</v>
      </c>
      <c r="G6" s="7">
        <v>18</v>
      </c>
      <c r="H6" s="13"/>
      <c r="I6" s="25" t="s">
        <v>14</v>
      </c>
      <c r="J6" s="25"/>
      <c r="K6" s="26"/>
      <c r="L6" s="8">
        <f ca="1">OFFSET(D1,COUNTA(D:D)-1,0,1,1)</f>
        <v>9172412</v>
      </c>
      <c r="O6" t="s">
        <v>11</v>
      </c>
    </row>
    <row r="7" spans="4:15" ht="18" x14ac:dyDescent="0.2">
      <c r="D7" s="11">
        <f>VALUE(LEFT([1]Grades!$A$2:$A$30,7))</f>
        <v>9251663</v>
      </c>
      <c r="E7" s="6" t="s">
        <v>10</v>
      </c>
      <c r="F7" s="10" t="str">
        <f>MID([1]Grades!A7,'[1]First-Course'!G7+1,'[1]First-Course'!H7-'[1]First-Course'!G7-1)</f>
        <v>20</v>
      </c>
      <c r="G7" s="12">
        <v>3</v>
      </c>
      <c r="H7" s="13"/>
    </row>
    <row r="8" spans="4:15" ht="18" x14ac:dyDescent="0.2">
      <c r="D8" s="5">
        <f>VALUE(LEFT([1]Grades!$A$2:$A$30,7))</f>
        <v>8837478</v>
      </c>
      <c r="E8" s="6" t="s">
        <v>5</v>
      </c>
      <c r="F8" s="6" t="str">
        <f>MID([1]Grades!A8,'[1]First-Course'!G8+1,'[1]First-Course'!H8-'[1]First-Course'!G8-1)</f>
        <v>15</v>
      </c>
      <c r="G8" s="7">
        <v>13</v>
      </c>
      <c r="H8" s="13"/>
    </row>
    <row r="9" spans="4:15" ht="18" x14ac:dyDescent="0.2">
      <c r="D9" s="11">
        <f>VALUE(LEFT([1]Grades!$A$2:$A$30,7))</f>
        <v>8973628</v>
      </c>
      <c r="E9" s="6" t="s">
        <v>5</v>
      </c>
      <c r="F9" s="10" t="str">
        <f>MID([1]Grades!A9,'[1]First-Course'!G9+1,'[1]First-Course'!H9-'[1]First-Course'!G9-1)</f>
        <v>18</v>
      </c>
      <c r="G9" s="12">
        <v>14</v>
      </c>
      <c r="H9" s="13"/>
    </row>
    <row r="10" spans="4:15" ht="18" x14ac:dyDescent="0.2">
      <c r="D10" s="5">
        <f>VALUE(LEFT([1]Grades!$A$2:$A$30,7))</f>
        <v>9185319</v>
      </c>
      <c r="E10" s="6" t="s">
        <v>10</v>
      </c>
      <c r="F10" s="6" t="str">
        <f>MID([1]Grades!A10,'[1]First-Course'!G10+1,'[1]First-Course'!H10-'[1]First-Course'!G10-1)</f>
        <v>13</v>
      </c>
      <c r="G10" s="7">
        <v>2</v>
      </c>
      <c r="H10" s="13"/>
    </row>
    <row r="11" spans="4:15" ht="18" x14ac:dyDescent="0.2">
      <c r="D11" s="11">
        <f>VALUE(LEFT([1]Grades!$A$2:$A$30,7))</f>
        <v>9245757</v>
      </c>
      <c r="E11" s="6" t="s">
        <v>9</v>
      </c>
      <c r="F11" s="10" t="str">
        <f>MID([1]Grades!A11,'[1]First-Course'!G11+1,'[1]First-Course'!H11-'[1]First-Course'!G11-1)</f>
        <v>16</v>
      </c>
      <c r="G11" s="12">
        <v>10</v>
      </c>
      <c r="H11" s="13"/>
    </row>
    <row r="12" spans="4:15" ht="18" x14ac:dyDescent="0.2">
      <c r="D12" s="5">
        <f>VALUE(LEFT([1]Grades!$A$2:$A$30,7))</f>
        <v>9100400</v>
      </c>
      <c r="E12" s="6" t="s">
        <v>9</v>
      </c>
      <c r="F12" s="6" t="str">
        <f>MID([1]Grades!A12,'[1]First-Course'!G12+1,'[1]First-Course'!H12-'[1]First-Course'!G12-1)</f>
        <v>9</v>
      </c>
      <c r="G12" s="7">
        <v>20</v>
      </c>
      <c r="H12" s="13"/>
    </row>
    <row r="13" spans="4:15" ht="18" x14ac:dyDescent="0.2">
      <c r="D13" s="11">
        <f>VALUE(LEFT([1]Grades!$A$2:$A$30,7))</f>
        <v>9119913</v>
      </c>
      <c r="E13" s="6" t="s">
        <v>9</v>
      </c>
      <c r="F13" s="10" t="str">
        <f>MID([1]Grades!A13,'[1]First-Course'!G13+1,'[1]First-Course'!H13-'[1]First-Course'!G13-1)</f>
        <v>20</v>
      </c>
      <c r="G13" s="12">
        <v>18</v>
      </c>
      <c r="H13" s="13"/>
    </row>
    <row r="14" spans="4:15" ht="18" x14ac:dyDescent="0.2">
      <c r="D14" s="5">
        <f>VALUE(LEFT([1]Grades!$A$2:$A$30,7))</f>
        <v>9143220</v>
      </c>
      <c r="E14" s="6" t="s">
        <v>9</v>
      </c>
      <c r="F14" s="6" t="str">
        <f>MID([1]Grades!A14,'[1]First-Course'!G14+1,'[1]First-Course'!H14-'[1]First-Course'!G14-1)</f>
        <v>3</v>
      </c>
      <c r="G14" s="7">
        <v>12</v>
      </c>
      <c r="H14" s="13"/>
    </row>
    <row r="15" spans="4:15" ht="18" x14ac:dyDescent="0.2">
      <c r="D15" s="11">
        <f>VALUE(LEFT([1]Grades!$A$2:$A$30,7))</f>
        <v>8957529</v>
      </c>
      <c r="E15" s="6" t="s">
        <v>9</v>
      </c>
      <c r="F15" s="10" t="str">
        <f>MID([1]Grades!A15,'[1]First-Course'!G15+1,'[1]First-Course'!H15-'[1]First-Course'!G15-1)</f>
        <v>15</v>
      </c>
      <c r="G15" s="12">
        <v>13</v>
      </c>
      <c r="H15" s="13"/>
    </row>
    <row r="16" spans="4:15" ht="18" x14ac:dyDescent="0.2">
      <c r="D16" s="5">
        <f>VALUE(LEFT([1]Grades!$A$2:$A$30,7))</f>
        <v>8927862</v>
      </c>
      <c r="E16" s="6" t="s">
        <v>9</v>
      </c>
      <c r="F16" s="6" t="str">
        <f>MID([1]Grades!A16,'[1]First-Course'!G16+1,'[1]First-Course'!H16-'[1]First-Course'!G16-1)</f>
        <v>10</v>
      </c>
      <c r="G16" s="7">
        <v>18</v>
      </c>
      <c r="H16" s="13"/>
    </row>
    <row r="17" spans="4:8" ht="18" x14ac:dyDescent="0.2">
      <c r="D17" s="11">
        <f>VALUE(LEFT([1]Grades!$A$2:$A$30,7))</f>
        <v>9131457</v>
      </c>
      <c r="E17" s="6" t="s">
        <v>11</v>
      </c>
      <c r="F17" s="10" t="str">
        <f>MID([1]Grades!A17,'[1]First-Course'!G17+1,'[1]First-Course'!H17-'[1]First-Course'!G17-1)</f>
        <v>17</v>
      </c>
      <c r="G17" s="12">
        <v>19</v>
      </c>
      <c r="H17" s="13"/>
    </row>
    <row r="18" spans="4:8" ht="18" x14ac:dyDescent="0.2">
      <c r="D18" s="5">
        <f>VALUE(LEFT([1]Grades!$A$2:$A$30,7))</f>
        <v>9172412</v>
      </c>
      <c r="E18" s="6" t="s">
        <v>11</v>
      </c>
      <c r="F18" s="6" t="str">
        <f>MID([1]Grades!A18,'[1]First-Course'!G18+1,'[1]First-Course'!H18-'[1]First-Course'!G18-1)</f>
        <v>18</v>
      </c>
      <c r="G18" s="7">
        <v>14</v>
      </c>
      <c r="H18" s="13"/>
    </row>
  </sheetData>
  <mergeCells count="2">
    <mergeCell ref="I5:K5"/>
    <mergeCell ref="I6:K6"/>
  </mergeCells>
  <conditionalFormatting sqref="D1:D1048576">
    <cfRule type="duplicateValues" dxfId="1" priority="2"/>
  </conditionalFormatting>
  <conditionalFormatting sqref="I3">
    <cfRule type="duplicateValues" dxfId="0" priority="1"/>
  </conditionalFormatting>
  <dataValidations count="2">
    <dataValidation type="list" allowBlank="1" showInputMessage="1" showErrorMessage="1" sqref="J3">
      <formula1>$F$1:$G$1</formula1>
    </dataValidation>
    <dataValidation type="custom" allowBlank="1" showInputMessage="1" showErrorMessage="1" sqref="D1:D1048576">
      <formula1>COUNTIF(D:D,D1)&lt;2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zoomScale="180" zoomScaleNormal="180" workbookViewId="0">
      <selection activeCell="D2" sqref="D2"/>
    </sheetView>
  </sheetViews>
  <sheetFormatPr defaultColWidth="9.125" defaultRowHeight="18" x14ac:dyDescent="0.45"/>
  <cols>
    <col min="1" max="1" width="15.25" style="16" bestFit="1" customWidth="1"/>
    <col min="2" max="2" width="7.875" style="16" bestFit="1" customWidth="1"/>
    <col min="3" max="3" width="12.625" style="16" bestFit="1" customWidth="1"/>
    <col min="4" max="4" width="13.625" style="16" bestFit="1" customWidth="1"/>
    <col min="5" max="5" width="24" style="16" bestFit="1" customWidth="1"/>
    <col min="6" max="16384" width="9.125" style="16"/>
  </cols>
  <sheetData>
    <row r="1" spans="1:5" x14ac:dyDescent="0.45">
      <c r="A1" s="24" t="s">
        <v>0</v>
      </c>
      <c r="B1" s="24" t="s">
        <v>1</v>
      </c>
      <c r="C1" s="24" t="s">
        <v>2</v>
      </c>
      <c r="D1" s="24" t="s">
        <v>4</v>
      </c>
      <c r="E1" s="24" t="s">
        <v>25</v>
      </c>
    </row>
    <row r="2" spans="1:5" x14ac:dyDescent="0.45">
      <c r="A2" s="18">
        <v>9265778</v>
      </c>
      <c r="B2" s="18" t="s">
        <v>5</v>
      </c>
      <c r="C2" s="19">
        <v>3</v>
      </c>
      <c r="D2" s="18" t="str">
        <f>IF(C2&gt;=10,"قبول","مردود")</f>
        <v>مردود</v>
      </c>
      <c r="E2" s="18" t="str">
        <f ca="1">_xlfn.FORMULATEXT(D2)</f>
        <v>=IF(C2&gt;=10,"قبول","مردود")</v>
      </c>
    </row>
    <row r="3" spans="1:5" x14ac:dyDescent="0.45">
      <c r="A3" s="18">
        <v>9270038</v>
      </c>
      <c r="B3" s="18" t="s">
        <v>9</v>
      </c>
      <c r="C3" s="19">
        <v>16</v>
      </c>
      <c r="D3" s="18" t="str">
        <f t="shared" ref="D3:D18" si="0">IF(C3&gt;=10,"قبول","مردود")</f>
        <v>قبول</v>
      </c>
      <c r="E3" s="18" t="str">
        <f t="shared" ref="E3:E18" ca="1" si="1">_xlfn.FORMULATEXT(D3)</f>
        <v>=IF(C3&gt;=10,"قبول","مردود")</v>
      </c>
    </row>
    <row r="4" spans="1:5" x14ac:dyDescent="0.45">
      <c r="A4" s="18">
        <v>9162627</v>
      </c>
      <c r="B4" s="18" t="s">
        <v>10</v>
      </c>
      <c r="C4" s="19">
        <v>20</v>
      </c>
      <c r="D4" s="18" t="str">
        <f t="shared" si="0"/>
        <v>قبول</v>
      </c>
      <c r="E4" s="18" t="str">
        <f t="shared" ca="1" si="1"/>
        <v>=IF(C4&gt;=10,"قبول","مردود")</v>
      </c>
    </row>
    <row r="5" spans="1:5" x14ac:dyDescent="0.45">
      <c r="A5" s="18">
        <v>9229275</v>
      </c>
      <c r="B5" s="18" t="s">
        <v>11</v>
      </c>
      <c r="C5" s="19">
        <v>13</v>
      </c>
      <c r="D5" s="18" t="str">
        <f t="shared" si="0"/>
        <v>قبول</v>
      </c>
      <c r="E5" s="18" t="str">
        <f t="shared" ca="1" si="1"/>
        <v>=IF(C5&gt;=10,"قبول","مردود")</v>
      </c>
    </row>
    <row r="6" spans="1:5" x14ac:dyDescent="0.45">
      <c r="A6" s="18">
        <v>9139918</v>
      </c>
      <c r="B6" s="18" t="s">
        <v>13</v>
      </c>
      <c r="C6" s="19">
        <v>17</v>
      </c>
      <c r="D6" s="18" t="str">
        <f t="shared" si="0"/>
        <v>قبول</v>
      </c>
      <c r="E6" s="18" t="str">
        <f t="shared" ca="1" si="1"/>
        <v>=IF(C6&gt;=10,"قبول","مردود")</v>
      </c>
    </row>
    <row r="7" spans="1:5" x14ac:dyDescent="0.45">
      <c r="A7" s="18">
        <v>9251663</v>
      </c>
      <c r="B7" s="18" t="s">
        <v>10</v>
      </c>
      <c r="C7" s="19">
        <v>20</v>
      </c>
      <c r="D7" s="18" t="str">
        <f t="shared" si="0"/>
        <v>قبول</v>
      </c>
      <c r="E7" s="18" t="str">
        <f t="shared" ca="1" si="1"/>
        <v>=IF(C7&gt;=10,"قبول","مردود")</v>
      </c>
    </row>
    <row r="8" spans="1:5" x14ac:dyDescent="0.45">
      <c r="A8" s="18">
        <v>8837478</v>
      </c>
      <c r="B8" s="18" t="s">
        <v>5</v>
      </c>
      <c r="C8" s="19">
        <v>15</v>
      </c>
      <c r="D8" s="18" t="str">
        <f t="shared" si="0"/>
        <v>قبول</v>
      </c>
      <c r="E8" s="18" t="str">
        <f t="shared" ca="1" si="1"/>
        <v>=IF(C8&gt;=10,"قبول","مردود")</v>
      </c>
    </row>
    <row r="9" spans="1:5" x14ac:dyDescent="0.45">
      <c r="A9" s="18">
        <v>8973628</v>
      </c>
      <c r="B9" s="18" t="s">
        <v>5</v>
      </c>
      <c r="C9" s="19">
        <v>18</v>
      </c>
      <c r="D9" s="18" t="str">
        <f t="shared" si="0"/>
        <v>قبول</v>
      </c>
      <c r="E9" s="18" t="str">
        <f t="shared" ca="1" si="1"/>
        <v>=IF(C9&gt;=10,"قبول","مردود")</v>
      </c>
    </row>
    <row r="10" spans="1:5" x14ac:dyDescent="0.45">
      <c r="A10" s="18">
        <v>9185319</v>
      </c>
      <c r="B10" s="18" t="s">
        <v>10</v>
      </c>
      <c r="C10" s="19">
        <v>13</v>
      </c>
      <c r="D10" s="18" t="str">
        <f t="shared" si="0"/>
        <v>قبول</v>
      </c>
      <c r="E10" s="18" t="str">
        <f t="shared" ca="1" si="1"/>
        <v>=IF(C10&gt;=10,"قبول","مردود")</v>
      </c>
    </row>
    <row r="11" spans="1:5" x14ac:dyDescent="0.45">
      <c r="A11" s="18">
        <v>9245757</v>
      </c>
      <c r="B11" s="18" t="s">
        <v>9</v>
      </c>
      <c r="C11" s="19">
        <v>16</v>
      </c>
      <c r="D11" s="18" t="str">
        <f t="shared" si="0"/>
        <v>قبول</v>
      </c>
      <c r="E11" s="18" t="str">
        <f t="shared" ca="1" si="1"/>
        <v>=IF(C11&gt;=10,"قبول","مردود")</v>
      </c>
    </row>
    <row r="12" spans="1:5" x14ac:dyDescent="0.45">
      <c r="A12" s="18">
        <v>9100400</v>
      </c>
      <c r="B12" s="18" t="s">
        <v>9</v>
      </c>
      <c r="C12" s="19">
        <v>9</v>
      </c>
      <c r="D12" s="18" t="str">
        <f t="shared" si="0"/>
        <v>مردود</v>
      </c>
      <c r="E12" s="18" t="str">
        <f t="shared" ca="1" si="1"/>
        <v>=IF(C12&gt;=10,"قبول","مردود")</v>
      </c>
    </row>
    <row r="13" spans="1:5" x14ac:dyDescent="0.45">
      <c r="A13" s="18">
        <v>9119913</v>
      </c>
      <c r="B13" s="18" t="s">
        <v>9</v>
      </c>
      <c r="C13" s="19">
        <v>20</v>
      </c>
      <c r="D13" s="18" t="str">
        <f t="shared" si="0"/>
        <v>قبول</v>
      </c>
      <c r="E13" s="18" t="str">
        <f t="shared" ca="1" si="1"/>
        <v>=IF(C13&gt;=10,"قبول","مردود")</v>
      </c>
    </row>
    <row r="14" spans="1:5" x14ac:dyDescent="0.45">
      <c r="A14" s="18">
        <v>9143220</v>
      </c>
      <c r="B14" s="18" t="s">
        <v>9</v>
      </c>
      <c r="C14" s="19">
        <v>3</v>
      </c>
      <c r="D14" s="18" t="str">
        <f t="shared" si="0"/>
        <v>مردود</v>
      </c>
      <c r="E14" s="18" t="str">
        <f t="shared" ca="1" si="1"/>
        <v>=IF(C14&gt;=10,"قبول","مردود")</v>
      </c>
    </row>
    <row r="15" spans="1:5" x14ac:dyDescent="0.45">
      <c r="A15" s="18">
        <v>8957529</v>
      </c>
      <c r="B15" s="18" t="s">
        <v>9</v>
      </c>
      <c r="C15" s="19">
        <v>15</v>
      </c>
      <c r="D15" s="18" t="str">
        <f t="shared" si="0"/>
        <v>قبول</v>
      </c>
      <c r="E15" s="18" t="str">
        <f t="shared" ca="1" si="1"/>
        <v>=IF(C15&gt;=10,"قبول","مردود")</v>
      </c>
    </row>
    <row r="16" spans="1:5" x14ac:dyDescent="0.45">
      <c r="A16" s="18">
        <v>8927862</v>
      </c>
      <c r="B16" s="18" t="s">
        <v>9</v>
      </c>
      <c r="C16" s="19">
        <v>10</v>
      </c>
      <c r="D16" s="18" t="str">
        <f t="shared" si="0"/>
        <v>قبول</v>
      </c>
      <c r="E16" s="18" t="str">
        <f t="shared" ca="1" si="1"/>
        <v>=IF(C16&gt;=10,"قبول","مردود")</v>
      </c>
    </row>
    <row r="17" spans="1:5" x14ac:dyDescent="0.45">
      <c r="A17" s="18">
        <v>9131457</v>
      </c>
      <c r="B17" s="18" t="s">
        <v>11</v>
      </c>
      <c r="C17" s="19">
        <v>17</v>
      </c>
      <c r="D17" s="18" t="str">
        <f t="shared" si="0"/>
        <v>قبول</v>
      </c>
      <c r="E17" s="18" t="str">
        <f t="shared" ca="1" si="1"/>
        <v>=IF(C17&gt;=10,"قبول","مردود")</v>
      </c>
    </row>
    <row r="18" spans="1:5" x14ac:dyDescent="0.45">
      <c r="A18" s="18">
        <v>9172412</v>
      </c>
      <c r="B18" s="18" t="s">
        <v>11</v>
      </c>
      <c r="C18" s="19">
        <v>18</v>
      </c>
      <c r="D18" s="18" t="str">
        <f t="shared" si="0"/>
        <v>قبول</v>
      </c>
      <c r="E18" s="18" t="str">
        <f t="shared" ca="1" si="1"/>
        <v>=IF(C18&gt;=10,"قبول","مردود")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9" zoomScale="180" zoomScaleNormal="180" workbookViewId="0">
      <selection sqref="A1:D18"/>
    </sheetView>
  </sheetViews>
  <sheetFormatPr defaultColWidth="9.125" defaultRowHeight="18" x14ac:dyDescent="0.45"/>
  <cols>
    <col min="1" max="1" width="12.125" style="16" bestFit="1" customWidth="1"/>
    <col min="2" max="2" width="6.75" style="16" bestFit="1" customWidth="1"/>
    <col min="3" max="3" width="10.25" style="16" bestFit="1" customWidth="1"/>
    <col min="4" max="4" width="10.25" style="16" customWidth="1"/>
    <col min="5" max="5" width="9.125" style="16"/>
    <col min="6" max="6" width="45.25" style="16" customWidth="1"/>
    <col min="7" max="16384" width="9.125" style="16"/>
  </cols>
  <sheetData>
    <row r="1" spans="1:6" x14ac:dyDescent="0.45">
      <c r="A1" s="16" t="s">
        <v>0</v>
      </c>
      <c r="B1" s="16" t="s">
        <v>1</v>
      </c>
      <c r="C1" s="16" t="s">
        <v>2</v>
      </c>
      <c r="D1" s="16" t="s">
        <v>16</v>
      </c>
      <c r="E1" s="16" t="s">
        <v>4</v>
      </c>
    </row>
    <row r="2" spans="1:6" x14ac:dyDescent="0.45">
      <c r="A2" s="16">
        <v>9265778</v>
      </c>
      <c r="B2" s="16" t="s">
        <v>5</v>
      </c>
      <c r="C2" s="17">
        <v>3</v>
      </c>
      <c r="D2" s="17">
        <v>13</v>
      </c>
      <c r="E2" s="16" t="str">
        <f>IF(C2&gt;=8,IF(D2&gt;=12,"Pass","Fail"),"Fail")</f>
        <v>Fail</v>
      </c>
      <c r="F2" s="16" t="str">
        <f ca="1">_xlfn.FORMULATEXT(E2)</f>
        <v>=IF(C2&gt;=8,IF(D2&gt;=12,"Pass","Fail"),"Fail")</v>
      </c>
    </row>
    <row r="3" spans="1:6" x14ac:dyDescent="0.45">
      <c r="A3" s="16">
        <v>9270038</v>
      </c>
      <c r="B3" s="16" t="s">
        <v>9</v>
      </c>
      <c r="C3" s="17">
        <v>16</v>
      </c>
      <c r="D3" s="17">
        <v>16</v>
      </c>
      <c r="E3" s="16" t="str">
        <f t="shared" ref="E3:E18" si="0">IF(C3&gt;=8,IF(D3&gt;=12,"Pass","Fail"),"Fail")</f>
        <v>Pass</v>
      </c>
      <c r="F3" s="16" t="str">
        <f t="shared" ref="F3:F18" ca="1" si="1">_xlfn.FORMULATEXT(E3)</f>
        <v>=IF(C3&gt;=8,IF(D3&gt;=12,"Pass","Fail"),"Fail")</v>
      </c>
    </row>
    <row r="4" spans="1:6" x14ac:dyDescent="0.45">
      <c r="A4" s="16">
        <v>9162627</v>
      </c>
      <c r="B4" s="16" t="s">
        <v>10</v>
      </c>
      <c r="C4" s="17">
        <v>20</v>
      </c>
      <c r="D4" s="17">
        <v>11</v>
      </c>
      <c r="E4" s="16" t="str">
        <f t="shared" si="0"/>
        <v>Fail</v>
      </c>
      <c r="F4" s="16" t="str">
        <f t="shared" ca="1" si="1"/>
        <v>=IF(C4&gt;=8,IF(D4&gt;=12,"Pass","Fail"),"Fail")</v>
      </c>
    </row>
    <row r="5" spans="1:6" x14ac:dyDescent="0.45">
      <c r="A5" s="16">
        <v>9229275</v>
      </c>
      <c r="B5" s="16" t="s">
        <v>11</v>
      </c>
      <c r="C5" s="17">
        <v>13</v>
      </c>
      <c r="D5" s="17">
        <v>15</v>
      </c>
      <c r="E5" s="16" t="str">
        <f t="shared" si="0"/>
        <v>Pass</v>
      </c>
      <c r="F5" s="16" t="str">
        <f t="shared" ca="1" si="1"/>
        <v>=IF(C5&gt;=8,IF(D5&gt;=12,"Pass","Fail"),"Fail")</v>
      </c>
    </row>
    <row r="6" spans="1:6" x14ac:dyDescent="0.45">
      <c r="A6" s="16">
        <v>9139918</v>
      </c>
      <c r="B6" s="16" t="s">
        <v>13</v>
      </c>
      <c r="C6" s="17">
        <v>17</v>
      </c>
      <c r="D6" s="17">
        <v>11</v>
      </c>
      <c r="E6" s="16" t="str">
        <f t="shared" si="0"/>
        <v>Fail</v>
      </c>
      <c r="F6" s="16" t="str">
        <f t="shared" ca="1" si="1"/>
        <v>=IF(C6&gt;=8,IF(D6&gt;=12,"Pass","Fail"),"Fail")</v>
      </c>
    </row>
    <row r="7" spans="1:6" x14ac:dyDescent="0.45">
      <c r="A7" s="16">
        <v>9251663</v>
      </c>
      <c r="B7" s="16" t="s">
        <v>10</v>
      </c>
      <c r="C7" s="17">
        <v>20</v>
      </c>
      <c r="D7" s="17">
        <v>17</v>
      </c>
      <c r="E7" s="16" t="str">
        <f t="shared" si="0"/>
        <v>Pass</v>
      </c>
      <c r="F7" s="16" t="str">
        <f t="shared" ca="1" si="1"/>
        <v>=IF(C7&gt;=8,IF(D7&gt;=12,"Pass","Fail"),"Fail")</v>
      </c>
    </row>
    <row r="8" spans="1:6" x14ac:dyDescent="0.45">
      <c r="A8" s="16">
        <v>8837478</v>
      </c>
      <c r="B8" s="16" t="s">
        <v>5</v>
      </c>
      <c r="C8" s="17">
        <v>15</v>
      </c>
      <c r="D8" s="17">
        <v>16</v>
      </c>
      <c r="E8" s="16" t="str">
        <f t="shared" si="0"/>
        <v>Pass</v>
      </c>
      <c r="F8" s="16" t="str">
        <f t="shared" ca="1" si="1"/>
        <v>=IF(C8&gt;=8,IF(D8&gt;=12,"Pass","Fail"),"Fail")</v>
      </c>
    </row>
    <row r="9" spans="1:6" x14ac:dyDescent="0.45">
      <c r="A9" s="16">
        <v>8973628</v>
      </c>
      <c r="B9" s="16" t="s">
        <v>5</v>
      </c>
      <c r="C9" s="17">
        <v>18</v>
      </c>
      <c r="D9" s="17">
        <v>19</v>
      </c>
      <c r="E9" s="16" t="str">
        <f t="shared" si="0"/>
        <v>Pass</v>
      </c>
      <c r="F9" s="16" t="str">
        <f t="shared" ca="1" si="1"/>
        <v>=IF(C9&gt;=8,IF(D9&gt;=12,"Pass","Fail"),"Fail")</v>
      </c>
    </row>
    <row r="10" spans="1:6" x14ac:dyDescent="0.45">
      <c r="A10" s="16">
        <v>9185319</v>
      </c>
      <c r="B10" s="16" t="s">
        <v>10</v>
      </c>
      <c r="C10" s="17">
        <v>13</v>
      </c>
      <c r="D10" s="17">
        <v>19</v>
      </c>
      <c r="E10" s="16" t="str">
        <f t="shared" si="0"/>
        <v>Pass</v>
      </c>
      <c r="F10" s="16" t="str">
        <f t="shared" ca="1" si="1"/>
        <v>=IF(C10&gt;=8,IF(D10&gt;=12,"Pass","Fail"),"Fail")</v>
      </c>
    </row>
    <row r="11" spans="1:6" x14ac:dyDescent="0.45">
      <c r="A11" s="16">
        <v>9245757</v>
      </c>
      <c r="B11" s="16" t="s">
        <v>9</v>
      </c>
      <c r="C11" s="17">
        <v>16</v>
      </c>
      <c r="D11" s="17">
        <v>14</v>
      </c>
      <c r="E11" s="16" t="str">
        <f t="shared" si="0"/>
        <v>Pass</v>
      </c>
      <c r="F11" s="16" t="str">
        <f t="shared" ca="1" si="1"/>
        <v>=IF(C11&gt;=8,IF(D11&gt;=12,"Pass","Fail"),"Fail")</v>
      </c>
    </row>
    <row r="12" spans="1:6" x14ac:dyDescent="0.45">
      <c r="A12" s="16">
        <v>9100400</v>
      </c>
      <c r="B12" s="16" t="s">
        <v>9</v>
      </c>
      <c r="C12" s="17">
        <v>9</v>
      </c>
      <c r="D12" s="17">
        <v>17</v>
      </c>
      <c r="E12" s="16" t="str">
        <f t="shared" si="0"/>
        <v>Pass</v>
      </c>
      <c r="F12" s="16" t="str">
        <f t="shared" ca="1" si="1"/>
        <v>=IF(C12&gt;=8,IF(D12&gt;=12,"Pass","Fail"),"Fail")</v>
      </c>
    </row>
    <row r="13" spans="1:6" x14ac:dyDescent="0.45">
      <c r="A13" s="16">
        <v>9119913</v>
      </c>
      <c r="B13" s="16" t="s">
        <v>9</v>
      </c>
      <c r="C13" s="17">
        <v>20</v>
      </c>
      <c r="D13" s="17">
        <v>14</v>
      </c>
      <c r="E13" s="16" t="str">
        <f t="shared" si="0"/>
        <v>Pass</v>
      </c>
      <c r="F13" s="16" t="str">
        <f t="shared" ca="1" si="1"/>
        <v>=IF(C13&gt;=8,IF(D13&gt;=12,"Pass","Fail"),"Fail")</v>
      </c>
    </row>
    <row r="14" spans="1:6" x14ac:dyDescent="0.45">
      <c r="A14" s="16">
        <v>9143220</v>
      </c>
      <c r="B14" s="16" t="s">
        <v>9</v>
      </c>
      <c r="C14" s="17">
        <v>3</v>
      </c>
      <c r="D14" s="17">
        <v>12</v>
      </c>
      <c r="E14" s="16" t="str">
        <f t="shared" si="0"/>
        <v>Fail</v>
      </c>
      <c r="F14" s="16" t="str">
        <f t="shared" ca="1" si="1"/>
        <v>=IF(C14&gt;=8,IF(D14&gt;=12,"Pass","Fail"),"Fail")</v>
      </c>
    </row>
    <row r="15" spans="1:6" x14ac:dyDescent="0.45">
      <c r="A15" s="16">
        <v>8957529</v>
      </c>
      <c r="B15" s="16" t="s">
        <v>9</v>
      </c>
      <c r="C15" s="17">
        <v>15</v>
      </c>
      <c r="D15" s="17">
        <v>12</v>
      </c>
      <c r="E15" s="16" t="str">
        <f t="shared" si="0"/>
        <v>Pass</v>
      </c>
      <c r="F15" s="16" t="str">
        <f t="shared" ca="1" si="1"/>
        <v>=IF(C15&gt;=8,IF(D15&gt;=12,"Pass","Fail"),"Fail")</v>
      </c>
    </row>
    <row r="16" spans="1:6" x14ac:dyDescent="0.45">
      <c r="A16" s="16">
        <v>8927862</v>
      </c>
      <c r="B16" s="16" t="s">
        <v>9</v>
      </c>
      <c r="C16" s="17">
        <v>10</v>
      </c>
      <c r="D16" s="17">
        <v>19</v>
      </c>
      <c r="E16" s="16" t="str">
        <f t="shared" si="0"/>
        <v>Pass</v>
      </c>
      <c r="F16" s="16" t="str">
        <f t="shared" ca="1" si="1"/>
        <v>=IF(C16&gt;=8,IF(D16&gt;=12,"Pass","Fail"),"Fail")</v>
      </c>
    </row>
    <row r="17" spans="1:6" x14ac:dyDescent="0.45">
      <c r="A17" s="16">
        <v>9131457</v>
      </c>
      <c r="B17" s="16" t="s">
        <v>11</v>
      </c>
      <c r="C17" s="17">
        <v>17</v>
      </c>
      <c r="D17" s="17">
        <v>16</v>
      </c>
      <c r="E17" s="16" t="str">
        <f t="shared" si="0"/>
        <v>Pass</v>
      </c>
      <c r="F17" s="16" t="str">
        <f t="shared" ca="1" si="1"/>
        <v>=IF(C17&gt;=8,IF(D17&gt;=12,"Pass","Fail"),"Fail")</v>
      </c>
    </row>
    <row r="18" spans="1:6" x14ac:dyDescent="0.45">
      <c r="A18" s="16">
        <v>9172412</v>
      </c>
      <c r="B18" s="16" t="s">
        <v>11</v>
      </c>
      <c r="C18" s="17">
        <v>18</v>
      </c>
      <c r="D18" s="17">
        <v>20</v>
      </c>
      <c r="E18" s="16" t="str">
        <f t="shared" si="0"/>
        <v>Pass</v>
      </c>
      <c r="F18" s="16" t="str">
        <f t="shared" ca="1" si="1"/>
        <v>=IF(C18&gt;=8,IF(D18&gt;=12,"Pass","Fail"),"Fail")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Normal="100" workbookViewId="0">
      <selection activeCell="F8" sqref="F8"/>
    </sheetView>
  </sheetViews>
  <sheetFormatPr defaultRowHeight="14.25" x14ac:dyDescent="0.2"/>
  <cols>
    <col min="1" max="1" width="15.25" bestFit="1" customWidth="1"/>
    <col min="2" max="2" width="7.875" bestFit="1" customWidth="1"/>
    <col min="3" max="3" width="12.625" bestFit="1" customWidth="1"/>
    <col min="4" max="4" width="12.875" bestFit="1" customWidth="1"/>
    <col min="5" max="5" width="13.625" bestFit="1" customWidth="1"/>
    <col min="6" max="6" width="36.875" bestFit="1" customWidth="1"/>
  </cols>
  <sheetData>
    <row r="1" spans="1:10" ht="17.25" x14ac:dyDescent="0.2">
      <c r="A1" s="20" t="s">
        <v>0</v>
      </c>
      <c r="B1" s="20" t="s">
        <v>1</v>
      </c>
      <c r="C1" s="20" t="s">
        <v>2</v>
      </c>
      <c r="D1" s="20" t="s">
        <v>16</v>
      </c>
      <c r="E1" s="20" t="s">
        <v>4</v>
      </c>
      <c r="F1" s="20" t="s">
        <v>24</v>
      </c>
    </row>
    <row r="2" spans="1:10" ht="18" x14ac:dyDescent="0.45">
      <c r="A2" s="21">
        <v>9265778</v>
      </c>
      <c r="B2" s="21" t="s">
        <v>5</v>
      </c>
      <c r="C2" s="22">
        <v>3</v>
      </c>
      <c r="D2" s="22">
        <v>13</v>
      </c>
      <c r="E2" s="23" t="str">
        <f>IF(AND(C2&gt;=10,D2&gt;=10),"Pass","Fail")</f>
        <v>Fail</v>
      </c>
      <c r="F2" s="23"/>
      <c r="H2" s="27" t="s">
        <v>22</v>
      </c>
      <c r="I2" s="27"/>
      <c r="J2" s="27"/>
    </row>
    <row r="3" spans="1:10" ht="18" x14ac:dyDescent="0.45">
      <c r="A3" s="21">
        <v>9270038</v>
      </c>
      <c r="B3" s="21" t="s">
        <v>9</v>
      </c>
      <c r="C3" s="22">
        <v>16</v>
      </c>
      <c r="D3" s="22">
        <v>16</v>
      </c>
      <c r="E3" s="23" t="str">
        <f t="shared" ref="E3:E18" si="0">IF(AND(C3&gt;=10,D3&gt;=10),"Pass","Fail")</f>
        <v>Pass</v>
      </c>
      <c r="F3" s="23"/>
      <c r="H3" s="13" t="s">
        <v>17</v>
      </c>
      <c r="I3" s="13" t="s">
        <v>18</v>
      </c>
      <c r="J3" s="13" t="s">
        <v>19</v>
      </c>
    </row>
    <row r="4" spans="1:10" ht="18" x14ac:dyDescent="0.45">
      <c r="A4" s="21">
        <v>9162627</v>
      </c>
      <c r="B4" s="21" t="s">
        <v>10</v>
      </c>
      <c r="C4" s="22">
        <v>20</v>
      </c>
      <c r="D4" s="22">
        <v>11</v>
      </c>
      <c r="E4" s="23" t="str">
        <f t="shared" si="0"/>
        <v>Pass</v>
      </c>
      <c r="F4" s="23"/>
      <c r="H4" s="13" t="s">
        <v>20</v>
      </c>
      <c r="I4" s="13" t="s">
        <v>21</v>
      </c>
      <c r="J4" s="13" t="s">
        <v>21</v>
      </c>
    </row>
    <row r="5" spans="1:10" ht="18" x14ac:dyDescent="0.45">
      <c r="A5" s="21">
        <v>9229275</v>
      </c>
      <c r="B5" s="21" t="s">
        <v>11</v>
      </c>
      <c r="C5" s="22">
        <v>13</v>
      </c>
      <c r="D5" s="22">
        <v>15</v>
      </c>
      <c r="E5" s="23" t="str">
        <f t="shared" si="0"/>
        <v>Pass</v>
      </c>
      <c r="F5" s="23"/>
      <c r="H5" s="13" t="s">
        <v>20</v>
      </c>
      <c r="I5" s="13" t="s">
        <v>20</v>
      </c>
      <c r="J5" s="13" t="s">
        <v>20</v>
      </c>
    </row>
    <row r="6" spans="1:10" ht="18" x14ac:dyDescent="0.45">
      <c r="A6" s="21">
        <v>9139918</v>
      </c>
      <c r="B6" s="21" t="s">
        <v>13</v>
      </c>
      <c r="C6" s="22">
        <v>17</v>
      </c>
      <c r="D6" s="22">
        <v>11</v>
      </c>
      <c r="E6" s="23" t="str">
        <f t="shared" si="0"/>
        <v>Pass</v>
      </c>
      <c r="F6" s="23"/>
      <c r="H6" s="13" t="s">
        <v>21</v>
      </c>
      <c r="I6" s="13" t="s">
        <v>21</v>
      </c>
      <c r="J6" s="13" t="s">
        <v>21</v>
      </c>
    </row>
    <row r="7" spans="1:10" ht="18" x14ac:dyDescent="0.45">
      <c r="A7" s="21">
        <v>9251663</v>
      </c>
      <c r="B7" s="21" t="s">
        <v>10</v>
      </c>
      <c r="C7" s="22">
        <v>20</v>
      </c>
      <c r="D7" s="22">
        <v>17</v>
      </c>
      <c r="E7" s="23" t="str">
        <f t="shared" si="0"/>
        <v>Pass</v>
      </c>
      <c r="F7" s="23"/>
      <c r="H7" s="13" t="s">
        <v>21</v>
      </c>
      <c r="I7" s="13" t="s">
        <v>20</v>
      </c>
      <c r="J7" s="13" t="s">
        <v>21</v>
      </c>
    </row>
    <row r="8" spans="1:10" ht="18" x14ac:dyDescent="0.45">
      <c r="A8" s="21">
        <v>8837478</v>
      </c>
      <c r="B8" s="21" t="s">
        <v>5</v>
      </c>
      <c r="C8" s="22">
        <v>15</v>
      </c>
      <c r="D8" s="22">
        <v>16</v>
      </c>
      <c r="E8" s="23" t="str">
        <f t="shared" si="0"/>
        <v>Pass</v>
      </c>
      <c r="F8" s="23"/>
    </row>
    <row r="9" spans="1:10" ht="18" x14ac:dyDescent="0.45">
      <c r="A9" s="21">
        <v>8973628</v>
      </c>
      <c r="B9" s="21" t="s">
        <v>5</v>
      </c>
      <c r="C9" s="22">
        <v>18</v>
      </c>
      <c r="D9" s="22">
        <v>19</v>
      </c>
      <c r="E9" s="23" t="str">
        <f t="shared" si="0"/>
        <v>Pass</v>
      </c>
      <c r="F9" s="23"/>
      <c r="H9" s="27" t="s">
        <v>23</v>
      </c>
      <c r="I9" s="27"/>
      <c r="J9" s="27"/>
    </row>
    <row r="10" spans="1:10" ht="18" x14ac:dyDescent="0.45">
      <c r="A10" s="21">
        <v>9185319</v>
      </c>
      <c r="B10" s="21" t="s">
        <v>10</v>
      </c>
      <c r="C10" s="22">
        <v>13</v>
      </c>
      <c r="D10" s="22">
        <v>19</v>
      </c>
      <c r="E10" s="23" t="str">
        <f t="shared" si="0"/>
        <v>Pass</v>
      </c>
      <c r="F10" s="23"/>
      <c r="H10" s="13" t="s">
        <v>17</v>
      </c>
      <c r="I10" s="13" t="s">
        <v>18</v>
      </c>
      <c r="J10" s="13" t="s">
        <v>19</v>
      </c>
    </row>
    <row r="11" spans="1:10" ht="18" x14ac:dyDescent="0.45">
      <c r="A11" s="21">
        <v>9245757</v>
      </c>
      <c r="B11" s="21" t="s">
        <v>9</v>
      </c>
      <c r="C11" s="22">
        <v>16</v>
      </c>
      <c r="D11" s="22">
        <v>14</v>
      </c>
      <c r="E11" s="23" t="str">
        <f t="shared" si="0"/>
        <v>Pass</v>
      </c>
      <c r="F11" s="23"/>
      <c r="H11" s="13" t="s">
        <v>20</v>
      </c>
      <c r="I11" s="13" t="s">
        <v>21</v>
      </c>
      <c r="J11" s="13" t="s">
        <v>20</v>
      </c>
    </row>
    <row r="12" spans="1:10" ht="18" x14ac:dyDescent="0.45">
      <c r="A12" s="21">
        <v>9100400</v>
      </c>
      <c r="B12" s="21" t="s">
        <v>9</v>
      </c>
      <c r="C12" s="22">
        <v>9</v>
      </c>
      <c r="D12" s="22">
        <v>17</v>
      </c>
      <c r="E12" s="23" t="str">
        <f t="shared" si="0"/>
        <v>Fail</v>
      </c>
      <c r="F12" s="23"/>
      <c r="H12" s="13" t="s">
        <v>20</v>
      </c>
      <c r="I12" s="13" t="s">
        <v>20</v>
      </c>
      <c r="J12" s="13" t="s">
        <v>20</v>
      </c>
    </row>
    <row r="13" spans="1:10" ht="18" x14ac:dyDescent="0.45">
      <c r="A13" s="21">
        <v>9119913</v>
      </c>
      <c r="B13" s="21" t="s">
        <v>9</v>
      </c>
      <c r="C13" s="22">
        <v>20</v>
      </c>
      <c r="D13" s="22">
        <v>14</v>
      </c>
      <c r="E13" s="23" t="str">
        <f t="shared" si="0"/>
        <v>Pass</v>
      </c>
      <c r="F13" s="23"/>
      <c r="H13" s="13" t="s">
        <v>21</v>
      </c>
      <c r="I13" s="13" t="s">
        <v>21</v>
      </c>
      <c r="J13" s="13" t="s">
        <v>21</v>
      </c>
    </row>
    <row r="14" spans="1:10" ht="18" x14ac:dyDescent="0.45">
      <c r="A14" s="21">
        <v>9143220</v>
      </c>
      <c r="B14" s="21" t="s">
        <v>9</v>
      </c>
      <c r="C14" s="22">
        <v>3</v>
      </c>
      <c r="D14" s="22">
        <v>12</v>
      </c>
      <c r="E14" s="23" t="str">
        <f t="shared" si="0"/>
        <v>Fail</v>
      </c>
      <c r="F14" s="23"/>
      <c r="H14" s="13" t="s">
        <v>21</v>
      </c>
      <c r="I14" s="13" t="s">
        <v>20</v>
      </c>
      <c r="J14" s="13" t="s">
        <v>20</v>
      </c>
    </row>
    <row r="15" spans="1:10" ht="18" x14ac:dyDescent="0.45">
      <c r="A15" s="21">
        <v>8957529</v>
      </c>
      <c r="B15" s="21" t="s">
        <v>9</v>
      </c>
      <c r="C15" s="22">
        <v>15</v>
      </c>
      <c r="D15" s="22">
        <v>12</v>
      </c>
      <c r="E15" s="23" t="str">
        <f t="shared" si="0"/>
        <v>Pass</v>
      </c>
      <c r="F15" s="23"/>
    </row>
    <row r="16" spans="1:10" ht="18" x14ac:dyDescent="0.45">
      <c r="A16" s="21">
        <v>8927862</v>
      </c>
      <c r="B16" s="21" t="s">
        <v>9</v>
      </c>
      <c r="C16" s="22">
        <v>10</v>
      </c>
      <c r="D16" s="22">
        <v>19</v>
      </c>
      <c r="E16" s="23" t="str">
        <f t="shared" si="0"/>
        <v>Pass</v>
      </c>
      <c r="F16" s="23"/>
    </row>
    <row r="17" spans="1:6" ht="18" x14ac:dyDescent="0.45">
      <c r="A17" s="21">
        <v>9131457</v>
      </c>
      <c r="B17" s="21" t="s">
        <v>11</v>
      </c>
      <c r="C17" s="22">
        <v>17</v>
      </c>
      <c r="D17" s="22">
        <v>16</v>
      </c>
      <c r="E17" s="23" t="str">
        <f t="shared" si="0"/>
        <v>Pass</v>
      </c>
      <c r="F17" s="23"/>
    </row>
    <row r="18" spans="1:6" ht="18" x14ac:dyDescent="0.45">
      <c r="A18" s="21">
        <v>9172412</v>
      </c>
      <c r="B18" s="21" t="s">
        <v>11</v>
      </c>
      <c r="C18" s="22">
        <v>18</v>
      </c>
      <c r="D18" s="22">
        <v>20</v>
      </c>
      <c r="E18" s="23" t="str">
        <f t="shared" si="0"/>
        <v>Pass</v>
      </c>
      <c r="F18" s="23"/>
    </row>
  </sheetData>
  <mergeCells count="2">
    <mergeCell ref="H2:J2"/>
    <mergeCell ref="H9:J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zoomScale="130" zoomScaleNormal="130" workbookViewId="0">
      <selection activeCell="E4" sqref="E4"/>
    </sheetView>
  </sheetViews>
  <sheetFormatPr defaultRowHeight="14.25" x14ac:dyDescent="0.2"/>
  <cols>
    <col min="1" max="1" width="15.25" bestFit="1" customWidth="1"/>
    <col min="2" max="2" width="7.875" bestFit="1" customWidth="1"/>
    <col min="3" max="3" width="12.625" bestFit="1" customWidth="1"/>
    <col min="4" max="4" width="12.875" bestFit="1" customWidth="1"/>
    <col min="5" max="5" width="13.625" bestFit="1" customWidth="1"/>
    <col min="6" max="6" width="37.625" bestFit="1" customWidth="1"/>
  </cols>
  <sheetData>
    <row r="1" spans="1:10" ht="17.25" x14ac:dyDescent="0.2">
      <c r="A1" s="20" t="s">
        <v>0</v>
      </c>
      <c r="B1" s="20" t="s">
        <v>1</v>
      </c>
      <c r="C1" s="20" t="s">
        <v>2</v>
      </c>
      <c r="D1" s="20" t="s">
        <v>16</v>
      </c>
      <c r="E1" s="20" t="s">
        <v>4</v>
      </c>
      <c r="F1" s="20" t="s">
        <v>24</v>
      </c>
    </row>
    <row r="2" spans="1:10" ht="18" x14ac:dyDescent="0.45">
      <c r="A2" s="21">
        <v>9265778</v>
      </c>
      <c r="B2" s="21" t="s">
        <v>5</v>
      </c>
      <c r="C2" s="22">
        <v>3</v>
      </c>
      <c r="D2" s="22">
        <v>13</v>
      </c>
      <c r="E2" s="23" t="str">
        <f>IF(OR(C2&gt;=12,D2&gt;=10),"PASS","FAIL")</f>
        <v>PASS</v>
      </c>
      <c r="F2" s="23" t="str">
        <f ca="1">_xlfn.FORMULATEXT(E2)</f>
        <v>=IF(OR(C2&gt;=12,D2&gt;=10),"PASS","FAIL")</v>
      </c>
      <c r="H2" s="27" t="s">
        <v>22</v>
      </c>
      <c r="I2" s="27"/>
      <c r="J2" s="27"/>
    </row>
    <row r="3" spans="1:10" ht="18" x14ac:dyDescent="0.45">
      <c r="A3" s="21">
        <v>9270038</v>
      </c>
      <c r="B3" s="21" t="s">
        <v>9</v>
      </c>
      <c r="C3" s="22">
        <v>16</v>
      </c>
      <c r="D3" s="22">
        <v>16</v>
      </c>
      <c r="E3" s="23" t="str">
        <f t="shared" ref="E3:E18" si="0">IF(OR(C3&gt;=12,D3&gt;=10),"PASS","FAIL")</f>
        <v>PASS</v>
      </c>
      <c r="F3" s="23" t="str">
        <f t="shared" ref="F3:F18" ca="1" si="1">_xlfn.FORMULATEXT(E3)</f>
        <v>=IF(OR(C3&gt;=12,D3&gt;=10),"PASS","FAIL")</v>
      </c>
      <c r="H3" s="13" t="s">
        <v>17</v>
      </c>
      <c r="I3" s="13" t="s">
        <v>18</v>
      </c>
      <c r="J3" s="13" t="s">
        <v>19</v>
      </c>
    </row>
    <row r="4" spans="1:10" ht="18" x14ac:dyDescent="0.45">
      <c r="A4" s="21">
        <v>9162627</v>
      </c>
      <c r="B4" s="21" t="s">
        <v>10</v>
      </c>
      <c r="C4" s="22">
        <v>20</v>
      </c>
      <c r="D4" s="22">
        <v>11</v>
      </c>
      <c r="E4" s="23" t="str">
        <f t="shared" si="0"/>
        <v>PASS</v>
      </c>
      <c r="F4" s="23" t="str">
        <f t="shared" ca="1" si="1"/>
        <v>=IF(OR(C4&gt;=12,D4&gt;=10),"PASS","FAIL")</v>
      </c>
      <c r="H4" s="13" t="s">
        <v>20</v>
      </c>
      <c r="I4" s="13" t="s">
        <v>21</v>
      </c>
      <c r="J4" s="13" t="s">
        <v>21</v>
      </c>
    </row>
    <row r="5" spans="1:10" ht="18" x14ac:dyDescent="0.45">
      <c r="A5" s="21">
        <v>9229275</v>
      </c>
      <c r="B5" s="21" t="s">
        <v>11</v>
      </c>
      <c r="C5" s="22">
        <v>13</v>
      </c>
      <c r="D5" s="22">
        <v>15</v>
      </c>
      <c r="E5" s="23" t="str">
        <f t="shared" si="0"/>
        <v>PASS</v>
      </c>
      <c r="F5" s="23" t="str">
        <f t="shared" ca="1" si="1"/>
        <v>=IF(OR(C5&gt;=12,D5&gt;=10),"PASS","FAIL")</v>
      </c>
      <c r="H5" s="13" t="s">
        <v>20</v>
      </c>
      <c r="I5" s="13" t="s">
        <v>20</v>
      </c>
      <c r="J5" s="13" t="s">
        <v>20</v>
      </c>
    </row>
    <row r="6" spans="1:10" ht="18" x14ac:dyDescent="0.45">
      <c r="A6" s="21">
        <v>9139918</v>
      </c>
      <c r="B6" s="21" t="s">
        <v>13</v>
      </c>
      <c r="C6" s="22">
        <v>17</v>
      </c>
      <c r="D6" s="22">
        <v>11</v>
      </c>
      <c r="E6" s="23" t="str">
        <f t="shared" si="0"/>
        <v>PASS</v>
      </c>
      <c r="F6" s="23" t="str">
        <f t="shared" ca="1" si="1"/>
        <v>=IF(OR(C6&gt;=12,D6&gt;=10),"PASS","FAIL")</v>
      </c>
      <c r="H6" s="13" t="s">
        <v>21</v>
      </c>
      <c r="I6" s="13" t="s">
        <v>21</v>
      </c>
      <c r="J6" s="13" t="s">
        <v>21</v>
      </c>
    </row>
    <row r="7" spans="1:10" ht="18" x14ac:dyDescent="0.45">
      <c r="A7" s="21">
        <v>9251663</v>
      </c>
      <c r="B7" s="21" t="s">
        <v>10</v>
      </c>
      <c r="C7" s="22">
        <v>20</v>
      </c>
      <c r="D7" s="22">
        <v>17</v>
      </c>
      <c r="E7" s="23" t="str">
        <f t="shared" si="0"/>
        <v>PASS</v>
      </c>
      <c r="F7" s="23" t="str">
        <f t="shared" ca="1" si="1"/>
        <v>=IF(OR(C7&gt;=12,D7&gt;=10),"PASS","FAIL")</v>
      </c>
      <c r="H7" s="13" t="s">
        <v>21</v>
      </c>
      <c r="I7" s="13" t="s">
        <v>20</v>
      </c>
      <c r="J7" s="13" t="s">
        <v>21</v>
      </c>
    </row>
    <row r="8" spans="1:10" ht="18" x14ac:dyDescent="0.45">
      <c r="A8" s="21">
        <v>8837478</v>
      </c>
      <c r="B8" s="21" t="s">
        <v>5</v>
      </c>
      <c r="C8" s="22">
        <v>15</v>
      </c>
      <c r="D8" s="22">
        <v>16</v>
      </c>
      <c r="E8" s="23" t="str">
        <f t="shared" si="0"/>
        <v>PASS</v>
      </c>
      <c r="F8" s="23" t="str">
        <f t="shared" ca="1" si="1"/>
        <v>=IF(OR(C8&gt;=12,D8&gt;=10),"PASS","FAIL")</v>
      </c>
    </row>
    <row r="9" spans="1:10" ht="18" x14ac:dyDescent="0.45">
      <c r="A9" s="21">
        <v>8973628</v>
      </c>
      <c r="B9" s="21" t="s">
        <v>5</v>
      </c>
      <c r="C9" s="22">
        <v>18</v>
      </c>
      <c r="D9" s="22">
        <v>19</v>
      </c>
      <c r="E9" s="23" t="str">
        <f t="shared" si="0"/>
        <v>PASS</v>
      </c>
      <c r="F9" s="23" t="str">
        <f t="shared" ca="1" si="1"/>
        <v>=IF(OR(C9&gt;=12,D9&gt;=10),"PASS","FAIL")</v>
      </c>
      <c r="H9" s="27" t="s">
        <v>23</v>
      </c>
      <c r="I9" s="27"/>
      <c r="J9" s="27"/>
    </row>
    <row r="10" spans="1:10" ht="18" x14ac:dyDescent="0.45">
      <c r="A10" s="21">
        <v>9185319</v>
      </c>
      <c r="B10" s="21" t="s">
        <v>10</v>
      </c>
      <c r="C10" s="22">
        <v>13</v>
      </c>
      <c r="D10" s="22">
        <v>19</v>
      </c>
      <c r="E10" s="23" t="str">
        <f t="shared" si="0"/>
        <v>PASS</v>
      </c>
      <c r="F10" s="23" t="str">
        <f t="shared" ca="1" si="1"/>
        <v>=IF(OR(C10&gt;=12,D10&gt;=10),"PASS","FAIL")</v>
      </c>
      <c r="H10" s="13" t="s">
        <v>17</v>
      </c>
      <c r="I10" s="13" t="s">
        <v>18</v>
      </c>
      <c r="J10" s="13" t="s">
        <v>19</v>
      </c>
    </row>
    <row r="11" spans="1:10" ht="18" x14ac:dyDescent="0.45">
      <c r="A11" s="21">
        <v>9245757</v>
      </c>
      <c r="B11" s="21" t="s">
        <v>9</v>
      </c>
      <c r="C11" s="22">
        <v>16</v>
      </c>
      <c r="D11" s="22">
        <v>14</v>
      </c>
      <c r="E11" s="23" t="str">
        <f t="shared" si="0"/>
        <v>PASS</v>
      </c>
      <c r="F11" s="23" t="str">
        <f t="shared" ca="1" si="1"/>
        <v>=IF(OR(C11&gt;=12,D11&gt;=10),"PASS","FAIL")</v>
      </c>
      <c r="H11" s="13" t="s">
        <v>20</v>
      </c>
      <c r="I11" s="13" t="s">
        <v>21</v>
      </c>
      <c r="J11" s="13" t="s">
        <v>20</v>
      </c>
    </row>
    <row r="12" spans="1:10" ht="18" x14ac:dyDescent="0.45">
      <c r="A12" s="21">
        <v>9100400</v>
      </c>
      <c r="B12" s="21" t="s">
        <v>9</v>
      </c>
      <c r="C12" s="22">
        <v>9</v>
      </c>
      <c r="D12" s="22">
        <v>17</v>
      </c>
      <c r="E12" s="23" t="str">
        <f t="shared" si="0"/>
        <v>PASS</v>
      </c>
      <c r="F12" s="23" t="str">
        <f t="shared" ca="1" si="1"/>
        <v>=IF(OR(C12&gt;=12,D12&gt;=10),"PASS","FAIL")</v>
      </c>
      <c r="H12" s="13" t="s">
        <v>20</v>
      </c>
      <c r="I12" s="13" t="s">
        <v>20</v>
      </c>
      <c r="J12" s="13" t="s">
        <v>20</v>
      </c>
    </row>
    <row r="13" spans="1:10" ht="18" x14ac:dyDescent="0.45">
      <c r="A13" s="21">
        <v>9119913</v>
      </c>
      <c r="B13" s="21" t="s">
        <v>9</v>
      </c>
      <c r="C13" s="22">
        <v>20</v>
      </c>
      <c r="D13" s="22">
        <v>14</v>
      </c>
      <c r="E13" s="23" t="str">
        <f t="shared" si="0"/>
        <v>PASS</v>
      </c>
      <c r="F13" s="23" t="str">
        <f t="shared" ca="1" si="1"/>
        <v>=IF(OR(C13&gt;=12,D13&gt;=10),"PASS","FAIL")</v>
      </c>
      <c r="H13" s="13" t="s">
        <v>21</v>
      </c>
      <c r="I13" s="13" t="s">
        <v>21</v>
      </c>
      <c r="J13" s="13" t="s">
        <v>21</v>
      </c>
    </row>
    <row r="14" spans="1:10" ht="18" x14ac:dyDescent="0.45">
      <c r="A14" s="21">
        <v>9143220</v>
      </c>
      <c r="B14" s="21" t="s">
        <v>9</v>
      </c>
      <c r="C14" s="22">
        <v>3</v>
      </c>
      <c r="D14" s="22">
        <v>12</v>
      </c>
      <c r="E14" s="23" t="str">
        <f t="shared" si="0"/>
        <v>PASS</v>
      </c>
      <c r="F14" s="23" t="str">
        <f t="shared" ca="1" si="1"/>
        <v>=IF(OR(C14&gt;=12,D14&gt;=10),"PASS","FAIL")</v>
      </c>
      <c r="H14" s="13" t="s">
        <v>21</v>
      </c>
      <c r="I14" s="13" t="s">
        <v>20</v>
      </c>
      <c r="J14" s="13" t="s">
        <v>20</v>
      </c>
    </row>
    <row r="15" spans="1:10" ht="18" x14ac:dyDescent="0.45">
      <c r="A15" s="21">
        <v>8957529</v>
      </c>
      <c r="B15" s="21" t="s">
        <v>9</v>
      </c>
      <c r="C15" s="22">
        <v>15</v>
      </c>
      <c r="D15" s="22">
        <v>12</v>
      </c>
      <c r="E15" s="23" t="str">
        <f t="shared" si="0"/>
        <v>PASS</v>
      </c>
      <c r="F15" s="23" t="str">
        <f t="shared" ca="1" si="1"/>
        <v>=IF(OR(C15&gt;=12,D15&gt;=10),"PASS","FAIL")</v>
      </c>
    </row>
    <row r="16" spans="1:10" ht="18" x14ac:dyDescent="0.45">
      <c r="A16" s="21">
        <v>8927862</v>
      </c>
      <c r="B16" s="21" t="s">
        <v>9</v>
      </c>
      <c r="C16" s="22">
        <v>10</v>
      </c>
      <c r="D16" s="22">
        <v>19</v>
      </c>
      <c r="E16" s="23" t="str">
        <f t="shared" si="0"/>
        <v>PASS</v>
      </c>
      <c r="F16" s="23" t="str">
        <f t="shared" ca="1" si="1"/>
        <v>=IF(OR(C16&gt;=12,D16&gt;=10),"PASS","FAIL")</v>
      </c>
    </row>
    <row r="17" spans="1:6" ht="18" x14ac:dyDescent="0.45">
      <c r="A17" s="21">
        <v>9131457</v>
      </c>
      <c r="B17" s="21" t="s">
        <v>11</v>
      </c>
      <c r="C17" s="22">
        <v>17</v>
      </c>
      <c r="D17" s="22">
        <v>16</v>
      </c>
      <c r="E17" s="23" t="str">
        <f t="shared" si="0"/>
        <v>PASS</v>
      </c>
      <c r="F17" s="23" t="str">
        <f t="shared" ca="1" si="1"/>
        <v>=IF(OR(C17&gt;=12,D17&gt;=10),"PASS","FAIL")</v>
      </c>
    </row>
    <row r="18" spans="1:6" ht="18" x14ac:dyDescent="0.45">
      <c r="A18" s="21">
        <v>9172412</v>
      </c>
      <c r="B18" s="21" t="s">
        <v>11</v>
      </c>
      <c r="C18" s="22">
        <v>18</v>
      </c>
      <c r="D18" s="22">
        <v>20</v>
      </c>
      <c r="E18" s="23" t="str">
        <f t="shared" si="0"/>
        <v>PASS</v>
      </c>
      <c r="F18" s="23" t="str">
        <f t="shared" ca="1" si="1"/>
        <v>=IF(OR(C18&gt;=12,D18&gt;=10),"PASS","FAIL")</v>
      </c>
    </row>
  </sheetData>
  <mergeCells count="2">
    <mergeCell ref="H2:J2"/>
    <mergeCell ref="H9:J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Sheet3 (2)</vt:lpstr>
      <vt:lpstr>Sheet3</vt:lpstr>
      <vt:lpstr>IF1</vt:lpstr>
      <vt:lpstr>IF1 (2)</vt:lpstr>
      <vt:lpstr>AND</vt:lpstr>
      <vt:lpstr>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ALIREZA</cp:lastModifiedBy>
  <dcterms:created xsi:type="dcterms:W3CDTF">2016-08-23T11:47:29Z</dcterms:created>
  <dcterms:modified xsi:type="dcterms:W3CDTF">2018-05-31T19:58:10Z</dcterms:modified>
</cp:coreProperties>
</file>