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wdp" ContentType="image/vnd.ms-photo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trlProps/ctrlProp1.xml" ContentType="application/vnd.ms-excel.controlproperties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7.xml" ContentType="application/vnd.openxmlformats-officedocument.drawing+xml"/>
  <Override PartName="/xl/ctrlProps/ctrlProp2.xml" ContentType="application/vnd.ms-excel.controlproperties+xml"/>
  <Override PartName="/xl/drawings/drawing8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trlProps/ctrlProp5.xml" ContentType="application/vnd.ms-excel.controlproperties+xml"/>
  <Override PartName="/xl/drawings/drawing11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2.xml" ContentType="application/vnd.openxmlformats-officedocument.drawing+xml"/>
  <Override PartName="/xl/ctrlProps/ctrlProp6.xml" ContentType="application/vnd.ms-excel.controlproperties+xml"/>
  <Override PartName="/xl/ctrlProps/ctrlProp7.xml" ContentType="application/vnd.ms-excel.controlproperties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3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LIREZA\Desktop\"/>
    </mc:Choice>
  </mc:AlternateContent>
  <bookViews>
    <workbookView xWindow="0" yWindow="0" windowWidth="11685" windowHeight="7380" firstSheet="1" activeTab="2"/>
  </bookViews>
  <sheets>
    <sheet name="Pictures" sheetId="24" r:id="rId1"/>
    <sheet name="Battery_1 (5)" sheetId="20" r:id="rId2"/>
    <sheet name="main" sheetId="1" r:id="rId3"/>
    <sheet name="1" sheetId="8" r:id="rId4"/>
    <sheet name="2" sheetId="9" r:id="rId5"/>
    <sheet name="3" sheetId="10" r:id="rId6"/>
    <sheet name="4" sheetId="11" r:id="rId7"/>
    <sheet name="Gauge (3)" sheetId="17" r:id="rId8"/>
    <sheet name="Sheet22" sheetId="22" r:id="rId9"/>
    <sheet name="Sheet13" sheetId="13" r:id="rId10"/>
    <sheet name="Sheet1 (2)" sheetId="14" r:id="rId11"/>
    <sheet name="Sheet12" sheetId="12" r:id="rId12"/>
    <sheet name="Gauge (2)" sheetId="15" r:id="rId13"/>
    <sheet name="Battery_1 (4)" sheetId="16" r:id="rId14"/>
    <sheet name="Sheet21" sheetId="21" r:id="rId15"/>
  </sheets>
  <definedNames>
    <definedName name="my_pic">INDEX(Pictures!$E$1:$E$7,'3'!$G$5)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6" i="21" l="1"/>
  <c r="I4" i="22"/>
  <c r="H5" i="22" l="1"/>
  <c r="I2" i="22"/>
  <c r="J2" i="22" s="1"/>
  <c r="H2" i="22"/>
  <c r="J4" i="22"/>
  <c r="F1" i="22"/>
  <c r="G5" i="10" l="1"/>
  <c r="M8" i="20"/>
  <c r="M7" i="20"/>
  <c r="M11" i="17"/>
  <c r="M8" i="16"/>
  <c r="M7" i="16"/>
  <c r="M11" i="15"/>
  <c r="I7" i="15"/>
  <c r="L7" i="15" s="1"/>
  <c r="L9" i="15" s="1"/>
  <c r="I7" i="17" l="1"/>
  <c r="L7" i="17" s="1"/>
  <c r="L9" i="17" s="1"/>
  <c r="F8" i="14"/>
  <c r="F7" i="14"/>
  <c r="F6" i="14"/>
  <c r="F5" i="14"/>
  <c r="F4" i="14"/>
  <c r="H2" i="14"/>
  <c r="I2" i="14" s="1"/>
  <c r="J2" i="14" s="1"/>
  <c r="K2" i="14" s="1"/>
  <c r="L2" i="14" s="1"/>
  <c r="M2" i="14" s="1"/>
  <c r="N2" i="14" s="1"/>
  <c r="O2" i="14" s="1"/>
  <c r="P2" i="14" s="1"/>
  <c r="Q2" i="14" s="1"/>
  <c r="R2" i="14" s="1"/>
  <c r="S2" i="14" s="1"/>
  <c r="T2" i="14" s="1"/>
  <c r="U2" i="14" s="1"/>
  <c r="V2" i="14" s="1"/>
  <c r="W2" i="14" s="1"/>
  <c r="X2" i="14" s="1"/>
  <c r="Y2" i="14" s="1"/>
  <c r="Z2" i="14" s="1"/>
  <c r="AA2" i="14" s="1"/>
  <c r="AB2" i="14" s="1"/>
  <c r="AC2" i="14" s="1"/>
  <c r="AD2" i="14" s="1"/>
  <c r="AE2" i="14" s="1"/>
  <c r="AF2" i="14" s="1"/>
  <c r="AG2" i="14" s="1"/>
  <c r="AH2" i="14" s="1"/>
  <c r="AI2" i="14" s="1"/>
  <c r="AJ2" i="14" s="1"/>
  <c r="AK2" i="14" s="1"/>
  <c r="AL2" i="14" s="1"/>
  <c r="AM2" i="14" s="1"/>
  <c r="AN2" i="14" s="1"/>
  <c r="AO2" i="14" s="1"/>
  <c r="AP2" i="14" s="1"/>
  <c r="AQ2" i="14" s="1"/>
  <c r="AR2" i="14" s="1"/>
  <c r="AS2" i="14" s="1"/>
  <c r="AT2" i="14" s="1"/>
  <c r="AU2" i="14" s="1"/>
  <c r="AV2" i="14" s="1"/>
  <c r="AW2" i="14" s="1"/>
  <c r="AX2" i="14" s="1"/>
  <c r="AY2" i="14" s="1"/>
  <c r="AZ2" i="14" s="1"/>
  <c r="BA2" i="14" s="1"/>
  <c r="BB2" i="14" s="1"/>
</calcChain>
</file>

<file path=xl/sharedStrings.xml><?xml version="1.0" encoding="utf-8"?>
<sst xmlns="http://schemas.openxmlformats.org/spreadsheetml/2006/main" count="79" uniqueCount="35">
  <si>
    <t>E</t>
  </si>
  <si>
    <t>P</t>
  </si>
  <si>
    <t>C</t>
  </si>
  <si>
    <t>درصد پیشرفت</t>
  </si>
  <si>
    <t>Start Date</t>
  </si>
  <si>
    <t>Days</t>
  </si>
  <si>
    <t>End Date</t>
  </si>
  <si>
    <t>Designing software</t>
  </si>
  <si>
    <t>Programming</t>
  </si>
  <si>
    <t>Testing</t>
  </si>
  <si>
    <t>Finalizing</t>
  </si>
  <si>
    <t>Updating</t>
  </si>
  <si>
    <t>درصد پیشرفت پروژه ها با دونات</t>
  </si>
  <si>
    <t>اطلاعات پروژه ها</t>
  </si>
  <si>
    <t>نام پروژه</t>
  </si>
  <si>
    <t>Pie</t>
  </si>
  <si>
    <t>Doughnut</t>
  </si>
  <si>
    <t>پروژه1</t>
  </si>
  <si>
    <t>پروژه4</t>
  </si>
  <si>
    <t>پروژه2</t>
  </si>
  <si>
    <t>پروژه3</t>
  </si>
  <si>
    <t>درصد پیشرفت پروژه ها با نمودار باطری</t>
  </si>
  <si>
    <t>لبه پایین</t>
  </si>
  <si>
    <t>راه سازی</t>
  </si>
  <si>
    <t>تکه خالی</t>
  </si>
  <si>
    <t>لبه بالا</t>
  </si>
  <si>
    <t>l</t>
  </si>
  <si>
    <t>C3:C7</t>
  </si>
  <si>
    <t>پارس جنوبی</t>
  </si>
  <si>
    <t>کارخانه فولاد</t>
  </si>
  <si>
    <t>سد سازی</t>
  </si>
  <si>
    <t>کارخانه سیمان</t>
  </si>
  <si>
    <t>پل روگذر</t>
  </si>
  <si>
    <t>ساخت سوله</t>
  </si>
  <si>
    <t>برج مینا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</si>
</sst>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 * #,##0.00_-_ر_ي_ا_ل_ ;_ * #,##0.00\-_ر_ي_ا_ل_ ;_ * &quot;-&quot;??_-_ر_ي_ا_ل_ ;_ @_ "/>
    <numFmt numFmtId="164" formatCode="m/d"/>
    <numFmt numFmtId="165" formatCode="yyyy/dd/mm"/>
    <numFmt numFmtId="166" formatCode="[$-2000401]0"/>
    <numFmt numFmtId="167" formatCode="_ * #,##0_-_ر_ي_ا_ل_ ;_ * #,##0\-_ر_ي_ا_ل_ ;_ * &quot;-&quot;??_-_ر_ي_ا_ل_ ;_ @_ "/>
    <numFmt numFmtId="168" formatCode=";;;"/>
  </numFmts>
  <fonts count="15" x14ac:knownFonts="1">
    <font>
      <sz val="14"/>
      <color theme="1"/>
      <name val="B Titr"/>
      <family val="2"/>
      <charset val="178"/>
    </font>
    <font>
      <sz val="14"/>
      <color theme="1"/>
      <name val="B Titr"/>
      <family val="2"/>
      <charset val="178"/>
    </font>
    <font>
      <sz val="72"/>
      <color theme="0"/>
      <name val="Gill Sans Ultra Bold"/>
      <family val="2"/>
    </font>
    <font>
      <sz val="72"/>
      <color theme="1"/>
      <name val="Goudy Stout"/>
      <family val="1"/>
    </font>
    <font>
      <sz val="11"/>
      <color theme="1"/>
      <name val="Calibri"/>
      <family val="2"/>
      <charset val="161"/>
      <scheme val="minor"/>
    </font>
    <font>
      <b/>
      <sz val="11"/>
      <color rgb="FFFF0000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scheme val="minor"/>
    </font>
    <font>
      <b/>
      <sz val="14"/>
      <color theme="0"/>
      <name val="B Titr"/>
      <charset val="178"/>
    </font>
    <font>
      <sz val="11"/>
      <color theme="1"/>
      <name val="B Titr"/>
      <charset val="178"/>
    </font>
    <font>
      <sz val="11"/>
      <color rgb="FFFF0000"/>
      <name val="Calibri"/>
      <family val="2"/>
      <scheme val="minor"/>
    </font>
    <font>
      <b/>
      <sz val="11"/>
      <color theme="0"/>
      <name val="B Titr"/>
      <charset val="178"/>
    </font>
    <font>
      <sz val="11"/>
      <color theme="0"/>
      <name val="B Titr"/>
      <charset val="178"/>
    </font>
    <font>
      <sz val="11"/>
      <color theme="0"/>
      <name val="Calibri"/>
      <family val="2"/>
      <scheme val="minor"/>
    </font>
    <font>
      <sz val="72"/>
      <color theme="1"/>
      <name val="Wingdings"/>
      <charset val="2"/>
    </font>
  </fonts>
  <fills count="10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66CC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Dashed">
        <color theme="0"/>
      </left>
      <right style="mediumDashed">
        <color theme="0"/>
      </right>
      <top style="mediumDashed">
        <color theme="0"/>
      </top>
      <bottom style="mediumDashed">
        <color theme="0"/>
      </bottom>
      <diagonal/>
    </border>
  </borders>
  <cellStyleXfs count="9">
    <xf numFmtId="0" fontId="0" fillId="0" borderId="0"/>
    <xf numFmtId="9" fontId="1" fillId="0" borderId="0" applyFont="0" applyFill="0" applyBorder="0" applyAlignment="0" applyProtection="0"/>
    <xf numFmtId="0" fontId="4" fillId="0" borderId="0"/>
    <xf numFmtId="0" fontId="7" fillId="0" borderId="0"/>
    <xf numFmtId="0" fontId="11" fillId="6" borderId="0">
      <alignment horizontal="centerContinuous" vertical="center"/>
    </xf>
    <xf numFmtId="0" fontId="12" fillId="7" borderId="0">
      <alignment horizontal="center" vertical="center"/>
    </xf>
    <xf numFmtId="167" fontId="9" fillId="8" borderId="10">
      <alignment horizontal="center" vertical="center" shrinkToFit="1"/>
    </xf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69">
    <xf numFmtId="0" fontId="0" fillId="0" borderId="0" xfId="0"/>
    <xf numFmtId="9" fontId="0" fillId="0" borderId="0" xfId="1" applyFont="1"/>
    <xf numFmtId="0" fontId="0" fillId="0" borderId="1" xfId="0" applyBorder="1" applyAlignment="1">
      <alignment horizontal="center" vertical="center"/>
    </xf>
    <xf numFmtId="9" fontId="0" fillId="0" borderId="1" xfId="1" applyFont="1" applyBorder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2"/>
    <xf numFmtId="0" fontId="4" fillId="0" borderId="1" xfId="2" applyBorder="1" applyAlignment="1">
      <alignment horizontal="center" vertical="center"/>
    </xf>
    <xf numFmtId="0" fontId="5" fillId="0" borderId="1" xfId="2" applyFont="1" applyBorder="1" applyAlignment="1">
      <alignment horizontal="center" vertical="center"/>
    </xf>
    <xf numFmtId="0" fontId="6" fillId="0" borderId="1" xfId="2" applyFont="1" applyBorder="1" applyAlignment="1">
      <alignment horizontal="center" vertical="center"/>
    </xf>
    <xf numFmtId="165" fontId="4" fillId="0" borderId="1" xfId="2" applyNumberFormat="1" applyBorder="1" applyAlignment="1">
      <alignment horizontal="center" vertical="center"/>
    </xf>
    <xf numFmtId="0" fontId="4" fillId="0" borderId="5" xfId="2" applyBorder="1"/>
    <xf numFmtId="0" fontId="4" fillId="0" borderId="0" xfId="2" applyBorder="1"/>
    <xf numFmtId="0" fontId="4" fillId="0" borderId="6" xfId="2" applyBorder="1"/>
    <xf numFmtId="0" fontId="4" fillId="0" borderId="7" xfId="2" applyBorder="1"/>
    <xf numFmtId="0" fontId="4" fillId="0" borderId="8" xfId="2" applyBorder="1"/>
    <xf numFmtId="0" fontId="4" fillId="0" borderId="9" xfId="2" applyBorder="1"/>
    <xf numFmtId="164" fontId="4" fillId="0" borderId="1" xfId="2" applyNumberFormat="1" applyBorder="1" applyAlignment="1">
      <alignment horizontal="center" vertical="center" textRotation="90"/>
    </xf>
    <xf numFmtId="0" fontId="7" fillId="0" borderId="0" xfId="3"/>
    <xf numFmtId="0" fontId="8" fillId="5" borderId="2" xfId="3" applyFont="1" applyFill="1" applyBorder="1" applyAlignment="1">
      <alignment horizontal="centerContinuous"/>
    </xf>
    <xf numFmtId="0" fontId="8" fillId="5" borderId="3" xfId="3" applyFont="1" applyFill="1" applyBorder="1" applyAlignment="1">
      <alignment horizontal="centerContinuous"/>
    </xf>
    <xf numFmtId="0" fontId="8" fillId="5" borderId="4" xfId="3" applyFont="1" applyFill="1" applyBorder="1" applyAlignment="1">
      <alignment horizontal="centerContinuous"/>
    </xf>
    <xf numFmtId="166" fontId="9" fillId="0" borderId="0" xfId="3" applyNumberFormat="1" applyFont="1"/>
    <xf numFmtId="0" fontId="10" fillId="0" borderId="0" xfId="3" applyFont="1" applyAlignment="1">
      <alignment horizontal="center" vertical="center"/>
    </xf>
    <xf numFmtId="0" fontId="8" fillId="5" borderId="7" xfId="3" applyFont="1" applyFill="1" applyBorder="1" applyAlignment="1">
      <alignment horizontal="centerContinuous"/>
    </xf>
    <xf numFmtId="0" fontId="8" fillId="5" borderId="8" xfId="3" applyFont="1" applyFill="1" applyBorder="1" applyAlignment="1">
      <alignment horizontal="centerContinuous"/>
    </xf>
    <xf numFmtId="0" fontId="8" fillId="5" borderId="9" xfId="3" applyFont="1" applyFill="1" applyBorder="1" applyAlignment="1">
      <alignment horizontal="centerContinuous"/>
    </xf>
    <xf numFmtId="0" fontId="7" fillId="0" borderId="2" xfId="3" applyBorder="1"/>
    <xf numFmtId="0" fontId="7" fillId="0" borderId="3" xfId="3" applyBorder="1"/>
    <xf numFmtId="0" fontId="7" fillId="0" borderId="4" xfId="3" applyBorder="1"/>
    <xf numFmtId="0" fontId="11" fillId="6" borderId="0" xfId="4">
      <alignment horizontal="centerContinuous" vertical="center"/>
    </xf>
    <xf numFmtId="0" fontId="7" fillId="0" borderId="5" xfId="3" applyBorder="1"/>
    <xf numFmtId="0" fontId="7" fillId="0" borderId="0" xfId="3" applyBorder="1"/>
    <xf numFmtId="0" fontId="7" fillId="0" borderId="6" xfId="3" applyBorder="1"/>
    <xf numFmtId="0" fontId="12" fillId="7" borderId="0" xfId="5">
      <alignment horizontal="center" vertical="center"/>
    </xf>
    <xf numFmtId="0" fontId="13" fillId="0" borderId="0" xfId="3" applyFont="1" applyBorder="1"/>
    <xf numFmtId="167" fontId="9" fillId="8" borderId="10" xfId="6">
      <alignment horizontal="center" vertical="center" shrinkToFit="1"/>
    </xf>
    <xf numFmtId="9" fontId="9" fillId="8" borderId="10" xfId="7" applyFont="1" applyFill="1" applyBorder="1" applyAlignment="1">
      <alignment horizontal="center" vertical="center" shrinkToFit="1"/>
    </xf>
    <xf numFmtId="9" fontId="13" fillId="0" borderId="0" xfId="3" applyNumberFormat="1" applyFont="1" applyBorder="1"/>
    <xf numFmtId="1" fontId="7" fillId="0" borderId="0" xfId="3" applyNumberFormat="1" applyBorder="1"/>
    <xf numFmtId="1" fontId="0" fillId="0" borderId="0" xfId="7" applyNumberFormat="1" applyFont="1" applyBorder="1"/>
    <xf numFmtId="9" fontId="9" fillId="8" borderId="10" xfId="7" applyNumberFormat="1" applyFont="1" applyFill="1" applyBorder="1" applyAlignment="1">
      <alignment horizontal="center" vertical="center" shrinkToFit="1"/>
    </xf>
    <xf numFmtId="0" fontId="7" fillId="0" borderId="0" xfId="3" applyFill="1" applyBorder="1"/>
    <xf numFmtId="2" fontId="7" fillId="0" borderId="0" xfId="3" applyNumberFormat="1" applyBorder="1"/>
    <xf numFmtId="0" fontId="7" fillId="0" borderId="7" xfId="3" applyBorder="1"/>
    <xf numFmtId="0" fontId="7" fillId="0" borderId="8" xfId="3" applyBorder="1"/>
    <xf numFmtId="0" fontId="7" fillId="0" borderId="9" xfId="3" applyBorder="1"/>
    <xf numFmtId="0" fontId="7" fillId="0" borderId="0" xfId="3" applyFont="1" applyBorder="1"/>
    <xf numFmtId="0" fontId="7" fillId="0" borderId="0" xfId="3" applyFont="1"/>
    <xf numFmtId="0" fontId="7" fillId="0" borderId="6" xfId="3" applyFont="1" applyBorder="1"/>
    <xf numFmtId="9" fontId="7" fillId="0" borderId="0" xfId="3" applyNumberFormat="1" applyFont="1" applyBorder="1"/>
    <xf numFmtId="1" fontId="7" fillId="0" borderId="0" xfId="3" applyNumberFormat="1" applyFont="1" applyBorder="1"/>
    <xf numFmtId="0" fontId="7" fillId="0" borderId="0" xfId="3" applyFont="1" applyFill="1" applyBorder="1"/>
    <xf numFmtId="2" fontId="7" fillId="0" borderId="0" xfId="3" applyNumberFormat="1" applyFont="1" applyBorder="1"/>
    <xf numFmtId="0" fontId="0" fillId="3" borderId="0" xfId="0" applyFill="1"/>
    <xf numFmtId="0" fontId="14" fillId="0" borderId="0" xfId="0" applyFont="1" applyAlignment="1">
      <alignment horizontal="center" vertical="center"/>
    </xf>
    <xf numFmtId="0" fontId="9" fillId="9" borderId="1" xfId="3" applyFont="1" applyFill="1" applyBorder="1" applyAlignment="1">
      <alignment horizontal="center" vertical="center"/>
    </xf>
    <xf numFmtId="9" fontId="9" fillId="2" borderId="1" xfId="8" applyNumberFormat="1" applyFont="1" applyFill="1" applyBorder="1" applyAlignment="1">
      <alignment horizontal="center" vertical="center"/>
    </xf>
    <xf numFmtId="0" fontId="9" fillId="2" borderId="1" xfId="3" applyFont="1" applyFill="1" applyBorder="1" applyAlignment="1">
      <alignment horizontal="center" vertical="center"/>
    </xf>
    <xf numFmtId="0" fontId="0" fillId="0" borderId="0" xfId="0" applyFont="1"/>
    <xf numFmtId="168" fontId="0" fillId="0" borderId="2" xfId="0" applyNumberFormat="1" applyBorder="1"/>
    <xf numFmtId="168" fontId="0" fillId="0" borderId="3" xfId="0" applyNumberFormat="1" applyBorder="1"/>
    <xf numFmtId="168" fontId="0" fillId="0" borderId="4" xfId="0" applyNumberFormat="1" applyBorder="1"/>
    <xf numFmtId="168" fontId="0" fillId="0" borderId="5" xfId="0" applyNumberFormat="1" applyBorder="1"/>
    <xf numFmtId="168" fontId="0" fillId="0" borderId="0" xfId="0" applyNumberFormat="1" applyBorder="1"/>
    <xf numFmtId="168" fontId="0" fillId="0" borderId="6" xfId="0" applyNumberFormat="1" applyBorder="1"/>
    <xf numFmtId="168" fontId="0" fillId="0" borderId="7" xfId="0" applyNumberFormat="1" applyBorder="1"/>
    <xf numFmtId="168" fontId="0" fillId="0" borderId="8" xfId="0" applyNumberFormat="1" applyBorder="1"/>
    <xf numFmtId="168" fontId="0" fillId="0" borderId="9" xfId="0" applyNumberFormat="1" applyBorder="1"/>
  </cellXfs>
  <cellStyles count="9">
    <cellStyle name="Comma 2" xfId="8"/>
    <cellStyle name="Normal" xfId="0" builtinId="0"/>
    <cellStyle name="Normal 2" xfId="2"/>
    <cellStyle name="Normal 3" xfId="3"/>
    <cellStyle name="Percent" xfId="1" builtinId="5"/>
    <cellStyle name="Percent 2" xfId="7"/>
    <cellStyle name="خانه های جدول" xfId="6"/>
    <cellStyle name="سرستون" xfId="5"/>
    <cellStyle name="هدر جدول" xfId="4"/>
  </cellStyles>
  <dxfs count="5">
    <dxf>
      <fill>
        <patternFill>
          <bgColor rgb="FFFFC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9" tint="-0.24994659260841701"/>
        </patternFill>
      </fill>
    </dxf>
    <dxf>
      <font>
        <color rgb="FFFFFF00"/>
      </font>
    </dxf>
    <dxf>
      <font>
        <color rgb="FFFF0000"/>
      </font>
    </dxf>
    <dxf>
      <font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'Battery_1 (5)'!$L$6</c:f>
              <c:strCache>
                <c:ptCount val="1"/>
                <c:pt idx="0">
                  <c:v>لبه پایین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noFill/>
            </a:ln>
            <a:effectLst/>
            <a:sp3d/>
          </c:spPr>
          <c:invertIfNegative val="0"/>
          <c:val>
            <c:numRef>
              <c:f>'Battery_1 (5)'!$M$6</c:f>
              <c:numCache>
                <c:formatCode>General</c:formatCode>
                <c:ptCount val="1"/>
                <c:pt idx="0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30-44FE-A017-91CDF9C6448D}"/>
            </c:ext>
          </c:extLst>
        </c:ser>
        <c:ser>
          <c:idx val="2"/>
          <c:order val="1"/>
          <c:tx>
            <c:strRef>
              <c:f>'Battery_1 (5)'!$L$8</c:f>
              <c:strCache>
                <c:ptCount val="1"/>
                <c:pt idx="0">
                  <c:v>درصد پیشرفت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dPt>
            <c:idx val="0"/>
            <c:invertIfNegative val="0"/>
            <c:bubble3D val="0"/>
            <c:spPr>
              <a:gradFill flip="none" rotWithShape="1">
                <a:gsLst>
                  <a:gs pos="0">
                    <a:srgbClr val="002060">
                      <a:lumMod val="42000"/>
                    </a:srgbClr>
                  </a:gs>
                  <a:gs pos="100000">
                    <a:srgbClr val="002060"/>
                  </a:gs>
                  <a:gs pos="60000">
                    <a:schemeClr val="accent5">
                      <a:lumMod val="60000"/>
                      <a:lumOff val="40000"/>
                    </a:schemeClr>
                  </a:gs>
                </a:gsLst>
                <a:lin ang="0" scaled="1"/>
                <a:tileRect/>
              </a:gra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 prstMaterial="metal">
                <a:bevelT w="63500" h="101600"/>
              </a:sp3d>
            </c:spPr>
            <c:extLst>
              <c:ext xmlns:c16="http://schemas.microsoft.com/office/drawing/2014/chart" uri="{C3380CC4-5D6E-409C-BE32-E72D297353CC}">
                <c16:uniqueId val="{00000002-D130-44FE-A017-91CDF9C6448D}"/>
              </c:ext>
            </c:extLst>
          </c:dPt>
          <c:val>
            <c:numRef>
              <c:f>'Battery_1 (5)'!$M$8</c:f>
              <c:numCache>
                <c:formatCode>General</c:formatCode>
                <c:ptCount val="1"/>
                <c:pt idx="0">
                  <c:v>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130-44FE-A017-91CDF9C6448D}"/>
            </c:ext>
          </c:extLst>
        </c:ser>
        <c:ser>
          <c:idx val="1"/>
          <c:order val="2"/>
          <c:tx>
            <c:strRef>
              <c:f>'Battery_1 (5)'!$L$7</c:f>
              <c:strCache>
                <c:ptCount val="1"/>
                <c:pt idx="0">
                  <c:v>تکه خالی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dPt>
            <c:idx val="0"/>
            <c:invertIfNegative val="0"/>
            <c:bubble3D val="0"/>
            <c:spPr>
              <a:solidFill>
                <a:schemeClr val="accent1">
                  <a:lumMod val="20000"/>
                  <a:lumOff val="80000"/>
                  <a:alpha val="53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D130-44FE-A017-91CDF9C6448D}"/>
              </c:ext>
            </c:extLst>
          </c:dPt>
          <c:val>
            <c:numRef>
              <c:f>'Battery_1 (5)'!$M$7</c:f>
              <c:numCache>
                <c:formatCode>General</c:formatCode>
                <c:ptCount val="1"/>
                <c:pt idx="0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130-44FE-A017-91CDF9C6448D}"/>
            </c:ext>
          </c:extLst>
        </c:ser>
        <c:ser>
          <c:idx val="3"/>
          <c:order val="3"/>
          <c:tx>
            <c:strRef>
              <c:f>'Battery_1 (5)'!$L$9</c:f>
              <c:strCache>
                <c:ptCount val="1"/>
                <c:pt idx="0">
                  <c:v>لبه بالا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  <a:sp3d/>
          </c:spPr>
          <c:invertIfNegative val="0"/>
          <c:dPt>
            <c:idx val="0"/>
            <c:invertIfNegative val="0"/>
            <c:bubble3D val="0"/>
            <c:spPr>
              <a:solidFill>
                <a:schemeClr val="tx1">
                  <a:lumMod val="50000"/>
                  <a:lumOff val="5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8-D130-44FE-A017-91CDF9C6448D}"/>
              </c:ext>
            </c:extLst>
          </c:dPt>
          <c:val>
            <c:numRef>
              <c:f>'Battery_1 (5)'!$M$9</c:f>
              <c:numCache>
                <c:formatCode>General</c:formatCode>
                <c:ptCount val="1"/>
                <c:pt idx="0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D130-44FE-A017-91CDF9C644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862567296"/>
        <c:axId val="1862563552"/>
        <c:axId val="0"/>
      </c:bar3DChart>
      <c:catAx>
        <c:axId val="18625672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862563552"/>
        <c:crosses val="autoZero"/>
        <c:auto val="1"/>
        <c:lblAlgn val="ctr"/>
        <c:lblOffset val="100"/>
        <c:noMultiLvlLbl val="0"/>
      </c:catAx>
      <c:valAx>
        <c:axId val="186256355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8625672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1"/>
          <c:order val="1"/>
          <c:tx>
            <c:strRef>
              <c:f>'Gauge (2)'!$M$6</c:f>
              <c:strCache>
                <c:ptCount val="1"/>
                <c:pt idx="0">
                  <c:v>Doughnut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2D40-41B1-AD69-30638D4AA2B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2D40-41B1-AD69-30638D4AA2B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2D40-41B1-AD69-30638D4AA2B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2D40-41B1-AD69-30638D4AA2BC}"/>
              </c:ext>
            </c:extLst>
          </c:dPt>
          <c:dPt>
            <c:idx val="4"/>
            <c:bubble3D val="0"/>
            <c:spPr>
              <a:noFill/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2D40-41B1-AD69-30638D4AA2BC}"/>
              </c:ext>
            </c:extLst>
          </c:dPt>
          <c:val>
            <c:numRef>
              <c:f>'Gauge (2)'!$M$7:$M$11</c:f>
              <c:numCache>
                <c:formatCode>General</c:formatCode>
                <c:ptCount val="5"/>
                <c:pt idx="0">
                  <c:v>20</c:v>
                </c:pt>
                <c:pt idx="1">
                  <c:v>20</c:v>
                </c:pt>
                <c:pt idx="2">
                  <c:v>20</c:v>
                </c:pt>
                <c:pt idx="3">
                  <c:v>20</c:v>
                </c:pt>
                <c:pt idx="4">
                  <c:v>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D40-41B1-AD69-30638D4AA2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pieChart>
        <c:varyColors val="1"/>
        <c:ser>
          <c:idx val="0"/>
          <c:order val="0"/>
          <c:tx>
            <c:strRef>
              <c:f>'Gauge (2)'!$L$6</c:f>
              <c:strCache>
                <c:ptCount val="1"/>
                <c:pt idx="0">
                  <c:v>Pie</c:v>
                </c:pt>
              </c:strCache>
            </c:strRef>
          </c:tx>
          <c:dPt>
            <c:idx val="0"/>
            <c:bubble3D val="0"/>
            <c:spPr>
              <a:noFill/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2D40-41B1-AD69-30638D4AA2BC}"/>
              </c:ext>
            </c:extLst>
          </c:dPt>
          <c:dPt>
            <c:idx val="1"/>
            <c:bubble3D val="0"/>
            <c:spPr>
              <a:solidFill>
                <a:schemeClr val="accent6">
                  <a:lumMod val="75000"/>
                </a:schemeClr>
              </a:solidFill>
              <a:ln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E-2D40-41B1-AD69-30638D4AA2BC}"/>
              </c:ext>
            </c:extLst>
          </c:dPt>
          <c:dPt>
            <c:idx val="2"/>
            <c:bubble3D val="0"/>
            <c:spPr>
              <a:noFill/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0-2D40-41B1-AD69-30638D4AA2BC}"/>
              </c:ext>
            </c:extLst>
          </c:dPt>
          <c:dLbls>
            <c:dLbl>
              <c:idx val="1"/>
              <c:tx>
                <c:rich>
                  <a:bodyPr/>
                  <a:lstStyle/>
                  <a:p>
                    <a:fld id="{8D49C3F1-4605-4751-AE2F-57ECF6640CE9}" type="CELLREF">
                      <a:rPr lang="en-US"/>
                      <a:pPr/>
                      <a:t>[CELLREF]</a:t>
                    </a:fld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{8D49C3F1-4605-4751-AE2F-57ECF6640CE9}</c15:txfldGUID>
                      <c15:f>'Gauge (2)'!$I$7</c15:f>
                      <c15:dlblFieldTableCache>
                        <c:ptCount val="1"/>
                        <c:pt idx="0">
                          <c:v>65%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E-2D40-41B1-AD69-30638D4AA2B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/>
            </c:extLst>
          </c:dLbls>
          <c:val>
            <c:numRef>
              <c:f>'Gauge (2)'!$L$7:$L$9</c:f>
              <c:numCache>
                <c:formatCode>0</c:formatCode>
                <c:ptCount val="3"/>
                <c:pt idx="0">
                  <c:v>65</c:v>
                </c:pt>
                <c:pt idx="1">
                  <c:v>2</c:v>
                </c:pt>
                <c:pt idx="2">
                  <c:v>133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2D40-41B1-AD69-30638D4AA2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'Battery_1 (4)'!$L$6</c:f>
              <c:strCache>
                <c:ptCount val="1"/>
                <c:pt idx="0">
                  <c:v>لبه پایین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noFill/>
            </a:ln>
            <a:effectLst/>
            <a:sp3d/>
          </c:spPr>
          <c:invertIfNegative val="0"/>
          <c:val>
            <c:numRef>
              <c:f>'Battery_1 (4)'!$M$6</c:f>
              <c:numCache>
                <c:formatCode>General</c:formatCode>
                <c:ptCount val="1"/>
                <c:pt idx="0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5E-43EC-93E1-D0D53D4CA520}"/>
            </c:ext>
          </c:extLst>
        </c:ser>
        <c:ser>
          <c:idx val="2"/>
          <c:order val="1"/>
          <c:tx>
            <c:strRef>
              <c:f>'Battery_1 (4)'!$L$8</c:f>
              <c:strCache>
                <c:ptCount val="1"/>
                <c:pt idx="0">
                  <c:v>درصد پیشرفت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dPt>
            <c:idx val="0"/>
            <c:invertIfNegative val="0"/>
            <c:bubble3D val="0"/>
            <c:spPr>
              <a:gradFill flip="none" rotWithShape="1">
                <a:gsLst>
                  <a:gs pos="0">
                    <a:srgbClr val="002060">
                      <a:lumMod val="42000"/>
                    </a:srgbClr>
                  </a:gs>
                  <a:gs pos="100000">
                    <a:srgbClr val="002060"/>
                  </a:gs>
                  <a:gs pos="60000">
                    <a:schemeClr val="accent5">
                      <a:lumMod val="60000"/>
                      <a:lumOff val="40000"/>
                    </a:schemeClr>
                  </a:gs>
                </a:gsLst>
                <a:lin ang="0" scaled="1"/>
                <a:tileRect/>
              </a:gra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 prstMaterial="metal">
                <a:bevelT w="63500" h="101600"/>
              </a:sp3d>
            </c:spPr>
            <c:extLst>
              <c:ext xmlns:c16="http://schemas.microsoft.com/office/drawing/2014/chart" uri="{C3380CC4-5D6E-409C-BE32-E72D297353CC}">
                <c16:uniqueId val="{00000002-545E-43EC-93E1-D0D53D4CA520}"/>
              </c:ext>
            </c:extLst>
          </c:dPt>
          <c:val>
            <c:numRef>
              <c:f>'Battery_1 (4)'!$M$8</c:f>
              <c:numCache>
                <c:formatCode>General</c:formatCode>
                <c:ptCount val="1"/>
                <c:pt idx="0">
                  <c:v>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45E-43EC-93E1-D0D53D4CA520}"/>
            </c:ext>
          </c:extLst>
        </c:ser>
        <c:ser>
          <c:idx val="1"/>
          <c:order val="2"/>
          <c:tx>
            <c:strRef>
              <c:f>'Battery_1 (4)'!$L$7</c:f>
              <c:strCache>
                <c:ptCount val="1"/>
                <c:pt idx="0">
                  <c:v>تکه خالی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dPt>
            <c:idx val="0"/>
            <c:invertIfNegative val="0"/>
            <c:bubble3D val="0"/>
            <c:spPr>
              <a:solidFill>
                <a:schemeClr val="accent1">
                  <a:lumMod val="20000"/>
                  <a:lumOff val="80000"/>
                  <a:alpha val="53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545E-43EC-93E1-D0D53D4CA520}"/>
              </c:ext>
            </c:extLst>
          </c:dPt>
          <c:val>
            <c:numRef>
              <c:f>'Battery_1 (4)'!$M$7</c:f>
              <c:numCache>
                <c:formatCode>General</c:formatCode>
                <c:ptCount val="1"/>
                <c:pt idx="0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45E-43EC-93E1-D0D53D4CA520}"/>
            </c:ext>
          </c:extLst>
        </c:ser>
        <c:ser>
          <c:idx val="3"/>
          <c:order val="3"/>
          <c:tx>
            <c:strRef>
              <c:f>'Battery_1 (4)'!$L$9</c:f>
              <c:strCache>
                <c:ptCount val="1"/>
                <c:pt idx="0">
                  <c:v>لبه بالا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  <a:sp3d/>
          </c:spPr>
          <c:invertIfNegative val="0"/>
          <c:dPt>
            <c:idx val="0"/>
            <c:invertIfNegative val="0"/>
            <c:bubble3D val="0"/>
            <c:spPr>
              <a:solidFill>
                <a:schemeClr val="tx1">
                  <a:lumMod val="50000"/>
                  <a:lumOff val="5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8-545E-43EC-93E1-D0D53D4CA520}"/>
              </c:ext>
            </c:extLst>
          </c:dPt>
          <c:val>
            <c:numRef>
              <c:f>'Battery_1 (4)'!$M$9</c:f>
              <c:numCache>
                <c:formatCode>General</c:formatCode>
                <c:ptCount val="1"/>
                <c:pt idx="0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45E-43EC-93E1-D0D53D4CA5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862567296"/>
        <c:axId val="1862563552"/>
        <c:axId val="0"/>
      </c:bar3DChart>
      <c:catAx>
        <c:axId val="18625672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862563552"/>
        <c:crosses val="autoZero"/>
        <c:auto val="1"/>
        <c:lblAlgn val="ctr"/>
        <c:lblOffset val="100"/>
        <c:noMultiLvlLbl val="0"/>
      </c:catAx>
      <c:valAx>
        <c:axId val="186256355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8625672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Sheet12!$C$4</c:f>
              <c:strCache>
                <c:ptCount val="1"/>
                <c:pt idx="0">
                  <c:v>P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Sheet12!$D$4</c:f>
              <c:numCache>
                <c:formatCode>0%</c:formatCode>
                <c:ptCount val="1"/>
                <c:pt idx="0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D6-4DBA-9BB4-F4CA41F3EA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39508639"/>
        <c:axId val="739509055"/>
      </c:barChart>
      <c:catAx>
        <c:axId val="739508639"/>
        <c:scaling>
          <c:orientation val="minMax"/>
        </c:scaling>
        <c:delete val="1"/>
        <c:axPos val="b"/>
        <c:majorTickMark val="none"/>
        <c:minorTickMark val="none"/>
        <c:tickLblPos val="nextTo"/>
        <c:crossAx val="739509055"/>
        <c:crosses val="autoZero"/>
        <c:auto val="1"/>
        <c:lblAlgn val="ctr"/>
        <c:lblOffset val="100"/>
        <c:noMultiLvlLbl val="0"/>
      </c:catAx>
      <c:valAx>
        <c:axId val="739509055"/>
        <c:scaling>
          <c:orientation val="minMax"/>
          <c:max val="1"/>
          <c:min val="0"/>
        </c:scaling>
        <c:delete val="1"/>
        <c:axPos val="l"/>
        <c:numFmt formatCode="0%" sourceLinked="1"/>
        <c:majorTickMark val="none"/>
        <c:minorTickMark val="none"/>
        <c:tickLblPos val="nextTo"/>
        <c:crossAx val="73950863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Sheet12!$C$5</c:f>
              <c:strCache>
                <c:ptCount val="1"/>
                <c:pt idx="0">
                  <c:v>C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Sheet12!$D$5</c:f>
              <c:numCache>
                <c:formatCode>0%</c:formatCode>
                <c:ptCount val="1"/>
                <c:pt idx="0">
                  <c:v>0.45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C3-421B-A166-A527DA38E3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39508639"/>
        <c:axId val="739509055"/>
      </c:barChart>
      <c:catAx>
        <c:axId val="739508639"/>
        <c:scaling>
          <c:orientation val="minMax"/>
        </c:scaling>
        <c:delete val="1"/>
        <c:axPos val="b"/>
        <c:majorTickMark val="none"/>
        <c:minorTickMark val="none"/>
        <c:tickLblPos val="nextTo"/>
        <c:crossAx val="739509055"/>
        <c:crosses val="autoZero"/>
        <c:auto val="1"/>
        <c:lblAlgn val="ctr"/>
        <c:lblOffset val="100"/>
        <c:noMultiLvlLbl val="0"/>
      </c:catAx>
      <c:valAx>
        <c:axId val="739509055"/>
        <c:scaling>
          <c:orientation val="minMax"/>
          <c:max val="1"/>
          <c:min val="0"/>
        </c:scaling>
        <c:delete val="1"/>
        <c:axPos val="l"/>
        <c:numFmt formatCode="0%" sourceLinked="1"/>
        <c:majorTickMark val="none"/>
        <c:minorTickMark val="none"/>
        <c:tickLblPos val="nextTo"/>
        <c:crossAx val="73950863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Sheet12!$C$3</c:f>
              <c:strCache>
                <c:ptCount val="1"/>
                <c:pt idx="0">
                  <c:v>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Sheet12!$D$3</c:f>
              <c:numCache>
                <c:formatCode>0%</c:formatCode>
                <c:ptCount val="1"/>
                <c:pt idx="0">
                  <c:v>0.6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E4-4847-B0DB-A5429CB465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39508639"/>
        <c:axId val="739509055"/>
      </c:barChart>
      <c:catAx>
        <c:axId val="739508639"/>
        <c:scaling>
          <c:orientation val="minMax"/>
        </c:scaling>
        <c:delete val="1"/>
        <c:axPos val="b"/>
        <c:majorTickMark val="none"/>
        <c:minorTickMark val="none"/>
        <c:tickLblPos val="nextTo"/>
        <c:crossAx val="739509055"/>
        <c:crosses val="autoZero"/>
        <c:auto val="1"/>
        <c:lblAlgn val="ctr"/>
        <c:lblOffset val="100"/>
        <c:noMultiLvlLbl val="0"/>
      </c:catAx>
      <c:valAx>
        <c:axId val="739509055"/>
        <c:scaling>
          <c:orientation val="minMax"/>
          <c:max val="1"/>
          <c:min val="0"/>
        </c:scaling>
        <c:delete val="1"/>
        <c:axPos val="l"/>
        <c:numFmt formatCode="0%" sourceLinked="1"/>
        <c:majorTickMark val="none"/>
        <c:minorTickMark val="none"/>
        <c:tickLblPos val="nextTo"/>
        <c:crossAx val="73950863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1"/>
          <c:order val="1"/>
          <c:tx>
            <c:strRef>
              <c:f>'Gauge (3)'!$M$6</c:f>
              <c:strCache>
                <c:ptCount val="1"/>
                <c:pt idx="0">
                  <c:v>Doughnut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84AD-4E83-8DDF-8D5B2A81C40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84AD-4E83-8DDF-8D5B2A81C40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84AD-4E83-8DDF-8D5B2A81C40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84AD-4E83-8DDF-8D5B2A81C400}"/>
              </c:ext>
            </c:extLst>
          </c:dPt>
          <c:dPt>
            <c:idx val="4"/>
            <c:bubble3D val="0"/>
            <c:spPr>
              <a:noFill/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84AD-4E83-8DDF-8D5B2A81C400}"/>
              </c:ext>
            </c:extLst>
          </c:dPt>
          <c:val>
            <c:numRef>
              <c:f>'Gauge (3)'!$M$7:$M$11</c:f>
              <c:numCache>
                <c:formatCode>General</c:formatCode>
                <c:ptCount val="5"/>
                <c:pt idx="0">
                  <c:v>20</c:v>
                </c:pt>
                <c:pt idx="1">
                  <c:v>20</c:v>
                </c:pt>
                <c:pt idx="2">
                  <c:v>20</c:v>
                </c:pt>
                <c:pt idx="3">
                  <c:v>20</c:v>
                </c:pt>
                <c:pt idx="4">
                  <c:v>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84AD-4E83-8DDF-8D5B2A81C4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pieChart>
        <c:varyColors val="1"/>
        <c:ser>
          <c:idx val="0"/>
          <c:order val="0"/>
          <c:tx>
            <c:strRef>
              <c:f>'Gauge (3)'!$L$6</c:f>
              <c:strCache>
                <c:ptCount val="1"/>
                <c:pt idx="0">
                  <c:v>Pie</c:v>
                </c:pt>
              </c:strCache>
            </c:strRef>
          </c:tx>
          <c:dPt>
            <c:idx val="0"/>
            <c:bubble3D val="0"/>
            <c:spPr>
              <a:noFill/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84AD-4E83-8DDF-8D5B2A81C400}"/>
              </c:ext>
            </c:extLst>
          </c:dPt>
          <c:dPt>
            <c:idx val="1"/>
            <c:bubble3D val="0"/>
            <c:spPr>
              <a:solidFill>
                <a:schemeClr val="accent6">
                  <a:lumMod val="75000"/>
                </a:schemeClr>
              </a:solidFill>
              <a:ln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E-84AD-4E83-8DDF-8D5B2A81C400}"/>
              </c:ext>
            </c:extLst>
          </c:dPt>
          <c:dPt>
            <c:idx val="2"/>
            <c:bubble3D val="0"/>
            <c:spPr>
              <a:noFill/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0-84AD-4E83-8DDF-8D5B2A81C400}"/>
              </c:ext>
            </c:extLst>
          </c:dPt>
          <c:dLbls>
            <c:dLbl>
              <c:idx val="1"/>
              <c:layout/>
              <c:tx>
                <c:rich>
                  <a:bodyPr/>
                  <a:lstStyle/>
                  <a:p>
                    <a:fld id="{8D49C3F1-4605-4751-AE2F-57ECF6640CE9}" type="CELLREF">
                      <a:rPr lang="en-US"/>
                      <a:pPr/>
                      <a:t>[CELLREF]</a:t>
                    </a:fld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{8D49C3F1-4605-4751-AE2F-57ECF6640CE9}</c15:txfldGUID>
                      <c15:f>'Gauge (3)'!$I$7</c15:f>
                      <c15:dlblFieldTableCache>
                        <c:ptCount val="1"/>
                        <c:pt idx="0">
                          <c:v>90%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E-84AD-4E83-8DDF-8D5B2A81C40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/>
            </c:extLst>
          </c:dLbls>
          <c:val>
            <c:numRef>
              <c:f>'Gauge (3)'!$L$7:$L$9</c:f>
              <c:numCache>
                <c:formatCode>0</c:formatCode>
                <c:ptCount val="3"/>
                <c:pt idx="0">
                  <c:v>90</c:v>
                </c:pt>
                <c:pt idx="1">
                  <c:v>2</c:v>
                </c:pt>
                <c:pt idx="2">
                  <c:v>108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84AD-4E83-8DDF-8D5B2A81C4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1"/>
          <c:order val="1"/>
          <c:tx>
            <c:strRef>
              <c:f>'Gauge (3)'!$M$6</c:f>
              <c:strCache>
                <c:ptCount val="1"/>
                <c:pt idx="0">
                  <c:v>Doughnut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5915-4F3B-B72E-4E97A9A0CDB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5915-4F3B-B72E-4E97A9A0CDB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5915-4F3B-B72E-4E97A9A0CDB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5915-4F3B-B72E-4E97A9A0CDB6}"/>
              </c:ext>
            </c:extLst>
          </c:dPt>
          <c:dPt>
            <c:idx val="4"/>
            <c:bubble3D val="0"/>
            <c:spPr>
              <a:noFill/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5915-4F3B-B72E-4E97A9A0CDB6}"/>
              </c:ext>
            </c:extLst>
          </c:dPt>
          <c:val>
            <c:numRef>
              <c:f>'Gauge (3)'!$M$7:$M$11</c:f>
              <c:numCache>
                <c:formatCode>General</c:formatCode>
                <c:ptCount val="5"/>
                <c:pt idx="0">
                  <c:v>20</c:v>
                </c:pt>
                <c:pt idx="1">
                  <c:v>20</c:v>
                </c:pt>
                <c:pt idx="2">
                  <c:v>20</c:v>
                </c:pt>
                <c:pt idx="3">
                  <c:v>20</c:v>
                </c:pt>
                <c:pt idx="4">
                  <c:v>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5915-4F3B-B72E-4E97A9A0CD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pieChart>
        <c:varyColors val="1"/>
        <c:ser>
          <c:idx val="0"/>
          <c:order val="0"/>
          <c:tx>
            <c:strRef>
              <c:f>'Gauge (3)'!$L$6</c:f>
              <c:strCache>
                <c:ptCount val="1"/>
                <c:pt idx="0">
                  <c:v>Pie</c:v>
                </c:pt>
              </c:strCache>
            </c:strRef>
          </c:tx>
          <c:dPt>
            <c:idx val="0"/>
            <c:bubble3D val="0"/>
            <c:spPr>
              <a:noFill/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5915-4F3B-B72E-4E97A9A0CDB6}"/>
              </c:ext>
            </c:extLst>
          </c:dPt>
          <c:dPt>
            <c:idx val="1"/>
            <c:bubble3D val="0"/>
            <c:spPr>
              <a:solidFill>
                <a:schemeClr val="accent6">
                  <a:lumMod val="75000"/>
                </a:schemeClr>
              </a:solidFill>
              <a:ln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E-5915-4F3B-B72E-4E97A9A0CDB6}"/>
              </c:ext>
            </c:extLst>
          </c:dPt>
          <c:dPt>
            <c:idx val="2"/>
            <c:bubble3D val="0"/>
            <c:spPr>
              <a:noFill/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0-5915-4F3B-B72E-4E97A9A0CDB6}"/>
              </c:ext>
            </c:extLst>
          </c:dPt>
          <c:dLbls>
            <c:dLbl>
              <c:idx val="1"/>
              <c:tx>
                <c:rich>
                  <a:bodyPr/>
                  <a:lstStyle/>
                  <a:p>
                    <a:fld id="{8D49C3F1-4605-4751-AE2F-57ECF6640CE9}" type="CELLREF">
                      <a:rPr lang="en-US"/>
                      <a:pPr/>
                      <a:t>[CELLREF]</a:t>
                    </a:fld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{8D49C3F1-4605-4751-AE2F-57ECF6640CE9}</c15:txfldGUID>
                      <c15:f>'Gauge (3)'!$I$7</c15:f>
                      <c15:dlblFieldTableCache>
                        <c:ptCount val="1"/>
                        <c:pt idx="0">
                          <c:v>90%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E-5915-4F3B-B72E-4E97A9A0CDB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/>
            </c:extLst>
          </c:dLbls>
          <c:val>
            <c:numRef>
              <c:f>'Gauge (3)'!$L$7:$L$9</c:f>
              <c:numCache>
                <c:formatCode>0</c:formatCode>
                <c:ptCount val="3"/>
                <c:pt idx="0">
                  <c:v>90</c:v>
                </c:pt>
                <c:pt idx="1">
                  <c:v>2</c:v>
                </c:pt>
                <c:pt idx="2">
                  <c:v>108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5915-4F3B-B72E-4E97A9A0CD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Sheet12!$C$3</c:f>
              <c:strCache>
                <c:ptCount val="1"/>
                <c:pt idx="0">
                  <c:v>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Sheet12!$D$3</c:f>
              <c:numCache>
                <c:formatCode>0%</c:formatCode>
                <c:ptCount val="1"/>
                <c:pt idx="0">
                  <c:v>0.6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AE-48ED-9D60-37507A25D5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39508639"/>
        <c:axId val="739509055"/>
      </c:barChart>
      <c:catAx>
        <c:axId val="739508639"/>
        <c:scaling>
          <c:orientation val="minMax"/>
        </c:scaling>
        <c:delete val="1"/>
        <c:axPos val="b"/>
        <c:majorTickMark val="none"/>
        <c:minorTickMark val="none"/>
        <c:tickLblPos val="nextTo"/>
        <c:crossAx val="739509055"/>
        <c:crosses val="autoZero"/>
        <c:auto val="1"/>
        <c:lblAlgn val="ctr"/>
        <c:lblOffset val="100"/>
        <c:noMultiLvlLbl val="0"/>
      </c:catAx>
      <c:valAx>
        <c:axId val="739509055"/>
        <c:scaling>
          <c:orientation val="minMax"/>
          <c:max val="1"/>
          <c:min val="0"/>
        </c:scaling>
        <c:delete val="1"/>
        <c:axPos val="l"/>
        <c:numFmt formatCode="0%" sourceLinked="1"/>
        <c:majorTickMark val="none"/>
        <c:minorTickMark val="none"/>
        <c:tickLblPos val="nextTo"/>
        <c:crossAx val="73950863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Sheet12!$C$5</c:f>
              <c:strCache>
                <c:ptCount val="1"/>
                <c:pt idx="0">
                  <c:v>C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Sheet12!$D$5</c:f>
              <c:numCache>
                <c:formatCode>0%</c:formatCode>
                <c:ptCount val="1"/>
                <c:pt idx="0">
                  <c:v>0.45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CF-406A-B516-73C5724B87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39508639"/>
        <c:axId val="739509055"/>
      </c:barChart>
      <c:catAx>
        <c:axId val="739508639"/>
        <c:scaling>
          <c:orientation val="minMax"/>
        </c:scaling>
        <c:delete val="1"/>
        <c:axPos val="b"/>
        <c:majorTickMark val="none"/>
        <c:minorTickMark val="none"/>
        <c:tickLblPos val="nextTo"/>
        <c:crossAx val="739509055"/>
        <c:crosses val="autoZero"/>
        <c:auto val="1"/>
        <c:lblAlgn val="ctr"/>
        <c:lblOffset val="100"/>
        <c:noMultiLvlLbl val="0"/>
      </c:catAx>
      <c:valAx>
        <c:axId val="739509055"/>
        <c:scaling>
          <c:orientation val="minMax"/>
          <c:max val="1"/>
          <c:min val="0"/>
        </c:scaling>
        <c:delete val="1"/>
        <c:axPos val="l"/>
        <c:numFmt formatCode="0%" sourceLinked="1"/>
        <c:majorTickMark val="none"/>
        <c:minorTickMark val="none"/>
        <c:tickLblPos val="nextTo"/>
        <c:crossAx val="73950863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Sheet12!$C$4</c:f>
              <c:strCache>
                <c:ptCount val="1"/>
                <c:pt idx="0">
                  <c:v>P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Sheet12!$D$4</c:f>
              <c:numCache>
                <c:formatCode>0%</c:formatCode>
                <c:ptCount val="1"/>
                <c:pt idx="0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B5-470E-9B09-880048A65B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39508639"/>
        <c:axId val="739509055"/>
      </c:barChart>
      <c:catAx>
        <c:axId val="739508639"/>
        <c:scaling>
          <c:orientation val="minMax"/>
        </c:scaling>
        <c:delete val="1"/>
        <c:axPos val="b"/>
        <c:majorTickMark val="none"/>
        <c:minorTickMark val="none"/>
        <c:tickLblPos val="nextTo"/>
        <c:crossAx val="739509055"/>
        <c:crosses val="autoZero"/>
        <c:auto val="1"/>
        <c:lblAlgn val="ctr"/>
        <c:lblOffset val="100"/>
        <c:noMultiLvlLbl val="0"/>
      </c:catAx>
      <c:valAx>
        <c:axId val="739509055"/>
        <c:scaling>
          <c:orientation val="minMax"/>
          <c:max val="1"/>
          <c:min val="0"/>
        </c:scaling>
        <c:delete val="1"/>
        <c:axPos val="l"/>
        <c:numFmt formatCode="0%" sourceLinked="1"/>
        <c:majorTickMark val="none"/>
        <c:minorTickMark val="none"/>
        <c:tickLblPos val="nextTo"/>
        <c:crossAx val="73950863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Scroll" dx="22" fmlaLink="'Sheet1 (2)'!$A$1" horiz="1" max="365" min="1" page="10" val="16"/>
</file>

<file path=xl/ctrlProps/ctrlProp2.xml><?xml version="1.0" encoding="utf-8"?>
<formControlPr xmlns="http://schemas.microsoft.com/office/spreadsheetml/2009/9/main" objectType="Drop" dropStyle="combo" dx="16" fmlaLink="Sheet22!$H$3" fmlaRange="'Gauge (3)'!$Q$6:$Q$9" noThreeD="1" sel="2" val="0"/>
</file>

<file path=xl/ctrlProps/ctrlProp3.xml><?xml version="1.0" encoding="utf-8"?>
<formControlPr xmlns="http://schemas.microsoft.com/office/spreadsheetml/2009/9/main" objectType="List" dx="22" fmlaLink="$F$1" fmlaRange="$Q$6:$Q$9" sel="3" val="0"/>
</file>

<file path=xl/ctrlProps/ctrlProp4.xml><?xml version="1.0" encoding="utf-8"?>
<formControlPr xmlns="http://schemas.microsoft.com/office/spreadsheetml/2009/9/main" objectType="Drop" dropStyle="combo" dx="16" fmlaLink="$F$2" fmlaRange="$Q$6:$Q$9" noThreeD="1" sel="4" val="0"/>
</file>

<file path=xl/ctrlProps/ctrlProp5.xml><?xml version="1.0" encoding="utf-8"?>
<formControlPr xmlns="http://schemas.microsoft.com/office/spreadsheetml/2009/9/main" objectType="Scroll" dx="22" fmlaLink="$A$1" horiz="1" max="365" min="1" page="10" val="16"/>
</file>

<file path=xl/ctrlProps/ctrlProp6.xml><?xml version="1.0" encoding="utf-8"?>
<formControlPr xmlns="http://schemas.microsoft.com/office/spreadsheetml/2009/9/main" objectType="List" dx="22" fmlaLink="$F$1" fmlaRange="$Q$6:$Q$9" sel="1" val="0"/>
</file>

<file path=xl/ctrlProps/ctrlProp7.xml><?xml version="1.0" encoding="utf-8"?>
<formControlPr xmlns="http://schemas.microsoft.com/office/spreadsheetml/2009/9/main" objectType="Drop" dropStyle="combo" dx="16" fmlaLink="$F$2" fmlaRange="$Q$6:$Q$9" noThreeD="1" sel="4" val="0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7" Type="http://schemas.openxmlformats.org/officeDocument/2006/relationships/image" Target="../media/image7.jp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_rels/drawing1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microsoft.com/office/2007/relationships/hdphoto" Target="../media/hdphoto3.wdp"/><Relationship Id="rId7" Type="http://schemas.openxmlformats.org/officeDocument/2006/relationships/chart" Target="../charts/chart9.xml"/><Relationship Id="rId2" Type="http://schemas.openxmlformats.org/officeDocument/2006/relationships/image" Target="../media/image10.png"/><Relationship Id="rId1" Type="http://schemas.openxmlformats.org/officeDocument/2006/relationships/chart" Target="../charts/chart7.xml"/><Relationship Id="rId6" Type="http://schemas.microsoft.com/office/2007/relationships/hdphoto" Target="../media/hdphoto2.wdp"/><Relationship Id="rId5" Type="http://schemas.openxmlformats.org/officeDocument/2006/relationships/image" Target="../media/image9.png"/><Relationship Id="rId4" Type="http://schemas.openxmlformats.org/officeDocument/2006/relationships/chart" Target="../charts/chart8.xml"/><Relationship Id="rId9" Type="http://schemas.microsoft.com/office/2007/relationships/hdphoto" Target="../media/hdphoto1.wdp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'2'!A1"/><Relationship Id="rId2" Type="http://schemas.openxmlformats.org/officeDocument/2006/relationships/hyperlink" Target="#'1'!A1"/><Relationship Id="rId1" Type="http://schemas.openxmlformats.org/officeDocument/2006/relationships/hyperlink" Target="#main!A1"/><Relationship Id="rId5" Type="http://schemas.openxmlformats.org/officeDocument/2006/relationships/hyperlink" Target="#'4'!A1"/><Relationship Id="rId4" Type="http://schemas.openxmlformats.org/officeDocument/2006/relationships/hyperlink" Target="#'3'!A1"/></Relationships>
</file>

<file path=xl/drawings/_rels/drawing4.xml.rels><?xml version="1.0" encoding="UTF-8" standalone="yes"?>
<Relationships xmlns="http://schemas.openxmlformats.org/package/2006/relationships"><Relationship Id="rId8" Type="http://schemas.microsoft.com/office/2007/relationships/hdphoto" Target="../media/hdphoto1.wdp"/><Relationship Id="rId13" Type="http://schemas.openxmlformats.org/officeDocument/2006/relationships/image" Target="../media/image10.png"/><Relationship Id="rId3" Type="http://schemas.openxmlformats.org/officeDocument/2006/relationships/hyperlink" Target="#'2'!A1"/><Relationship Id="rId7" Type="http://schemas.openxmlformats.org/officeDocument/2006/relationships/image" Target="../media/image8.png"/><Relationship Id="rId12" Type="http://schemas.openxmlformats.org/officeDocument/2006/relationships/chart" Target="../charts/chart4.xml"/><Relationship Id="rId2" Type="http://schemas.openxmlformats.org/officeDocument/2006/relationships/hyperlink" Target="#'1'!A1"/><Relationship Id="rId1" Type="http://schemas.openxmlformats.org/officeDocument/2006/relationships/hyperlink" Target="#main!A1"/><Relationship Id="rId6" Type="http://schemas.openxmlformats.org/officeDocument/2006/relationships/chart" Target="../charts/chart2.xml"/><Relationship Id="rId11" Type="http://schemas.microsoft.com/office/2007/relationships/hdphoto" Target="../media/hdphoto2.wdp"/><Relationship Id="rId5" Type="http://schemas.openxmlformats.org/officeDocument/2006/relationships/hyperlink" Target="#'4'!A1"/><Relationship Id="rId10" Type="http://schemas.openxmlformats.org/officeDocument/2006/relationships/image" Target="../media/image9.png"/><Relationship Id="rId4" Type="http://schemas.openxmlformats.org/officeDocument/2006/relationships/hyperlink" Target="#'3'!A1"/><Relationship Id="rId9" Type="http://schemas.openxmlformats.org/officeDocument/2006/relationships/chart" Target="../charts/chart3.xml"/><Relationship Id="rId14" Type="http://schemas.microsoft.com/office/2007/relationships/hdphoto" Target="../media/hdphoto3.wdp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hyperlink" Target="#'3'!A1"/><Relationship Id="rId2" Type="http://schemas.openxmlformats.org/officeDocument/2006/relationships/hyperlink" Target="#'1'!A1"/><Relationship Id="rId1" Type="http://schemas.openxmlformats.org/officeDocument/2006/relationships/hyperlink" Target="#main!A1"/><Relationship Id="rId5" Type="http://schemas.openxmlformats.org/officeDocument/2006/relationships/image" Target="../media/image11.emf"/><Relationship Id="rId4" Type="http://schemas.openxmlformats.org/officeDocument/2006/relationships/hyperlink" Target="#'4'!A1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image" Target="../media/image14.emf"/><Relationship Id="rId3" Type="http://schemas.openxmlformats.org/officeDocument/2006/relationships/hyperlink" Target="#'2'!A1"/><Relationship Id="rId7" Type="http://schemas.openxmlformats.org/officeDocument/2006/relationships/image" Target="../media/image13.emf"/><Relationship Id="rId2" Type="http://schemas.openxmlformats.org/officeDocument/2006/relationships/hyperlink" Target="#'1'!A1"/><Relationship Id="rId1" Type="http://schemas.openxmlformats.org/officeDocument/2006/relationships/hyperlink" Target="#main!A1"/><Relationship Id="rId6" Type="http://schemas.openxmlformats.org/officeDocument/2006/relationships/chart" Target="../charts/chart5.xml"/><Relationship Id="rId5" Type="http://schemas.openxmlformats.org/officeDocument/2006/relationships/hyperlink" Target="#'4'!A1"/><Relationship Id="rId4" Type="http://schemas.openxmlformats.org/officeDocument/2006/relationships/hyperlink" Target="#'3'!A1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hyperlink" Target="#'2'!A1"/><Relationship Id="rId2" Type="http://schemas.openxmlformats.org/officeDocument/2006/relationships/hyperlink" Target="#'1'!A1"/><Relationship Id="rId1" Type="http://schemas.openxmlformats.org/officeDocument/2006/relationships/hyperlink" Target="#main!A1"/><Relationship Id="rId6" Type="http://schemas.openxmlformats.org/officeDocument/2006/relationships/image" Target="../media/image17.emf"/><Relationship Id="rId5" Type="http://schemas.openxmlformats.org/officeDocument/2006/relationships/hyperlink" Target="#'4'!A1"/><Relationship Id="rId4" Type="http://schemas.openxmlformats.org/officeDocument/2006/relationships/hyperlink" Target="#'3'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2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16.emf"/><Relationship Id="rId1" Type="http://schemas.openxmlformats.org/officeDocument/2006/relationships/image" Target="../media/image15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8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357983</xdr:colOff>
      <xdr:row>5</xdr:row>
      <xdr:rowOff>74860</xdr:rowOff>
    </xdr:from>
    <xdr:to>
      <xdr:col>4</xdr:col>
      <xdr:colOff>1714501</xdr:colOff>
      <xdr:row>5</xdr:row>
      <xdr:rowOff>1347466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25008" y="6837610"/>
          <a:ext cx="1356518" cy="1272606"/>
        </a:xfrm>
        <a:prstGeom prst="rect">
          <a:avLst/>
        </a:prstGeom>
      </xdr:spPr>
    </xdr:pic>
    <xdr:clientData/>
  </xdr:twoCellAnchor>
  <xdr:twoCellAnchor editAs="oneCell">
    <xdr:from>
      <xdr:col>4</xdr:col>
      <xdr:colOff>411655</xdr:colOff>
      <xdr:row>1</xdr:row>
      <xdr:rowOff>71164</xdr:rowOff>
    </xdr:from>
    <xdr:to>
      <xdr:col>4</xdr:col>
      <xdr:colOff>1651000</xdr:colOff>
      <xdr:row>1</xdr:row>
      <xdr:rowOff>1324632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78680" y="1423714"/>
          <a:ext cx="1239345" cy="1253468"/>
        </a:xfrm>
        <a:prstGeom prst="rect">
          <a:avLst/>
        </a:prstGeom>
      </xdr:spPr>
    </xdr:pic>
    <xdr:clientData/>
  </xdr:twoCellAnchor>
  <xdr:twoCellAnchor editAs="oneCell">
    <xdr:from>
      <xdr:col>4</xdr:col>
      <xdr:colOff>435334</xdr:colOff>
      <xdr:row>0</xdr:row>
      <xdr:rowOff>84919</xdr:rowOff>
    </xdr:from>
    <xdr:to>
      <xdr:col>4</xdr:col>
      <xdr:colOff>1698625</xdr:colOff>
      <xdr:row>0</xdr:row>
      <xdr:rowOff>1290978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02359" y="84919"/>
          <a:ext cx="1263291" cy="1206059"/>
        </a:xfrm>
        <a:prstGeom prst="rect">
          <a:avLst/>
        </a:prstGeom>
      </xdr:spPr>
    </xdr:pic>
    <xdr:clientData/>
  </xdr:twoCellAnchor>
  <xdr:twoCellAnchor editAs="oneCell">
    <xdr:from>
      <xdr:col>4</xdr:col>
      <xdr:colOff>358356</xdr:colOff>
      <xdr:row>6</xdr:row>
      <xdr:rowOff>137128</xdr:rowOff>
    </xdr:from>
    <xdr:to>
      <xdr:col>4</xdr:col>
      <xdr:colOff>1571625</xdr:colOff>
      <xdr:row>7</xdr:row>
      <xdr:rowOff>18371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25381" y="8252428"/>
          <a:ext cx="1213269" cy="1233793"/>
        </a:xfrm>
        <a:prstGeom prst="rect">
          <a:avLst/>
        </a:prstGeom>
      </xdr:spPr>
    </xdr:pic>
    <xdr:clientData/>
  </xdr:twoCellAnchor>
  <xdr:twoCellAnchor editAs="oneCell">
    <xdr:from>
      <xdr:col>4</xdr:col>
      <xdr:colOff>343001</xdr:colOff>
      <xdr:row>2</xdr:row>
      <xdr:rowOff>157419</xdr:rowOff>
    </xdr:from>
    <xdr:to>
      <xdr:col>4</xdr:col>
      <xdr:colOff>1656983</xdr:colOff>
      <xdr:row>2</xdr:row>
      <xdr:rowOff>1270000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10026" y="2862519"/>
          <a:ext cx="1313982" cy="1112581"/>
        </a:xfrm>
        <a:prstGeom prst="rect">
          <a:avLst/>
        </a:prstGeom>
      </xdr:spPr>
    </xdr:pic>
    <xdr:clientData/>
  </xdr:twoCellAnchor>
  <xdr:twoCellAnchor editAs="oneCell">
    <xdr:from>
      <xdr:col>4</xdr:col>
      <xdr:colOff>219868</xdr:colOff>
      <xdr:row>4</xdr:row>
      <xdr:rowOff>166427</xdr:rowOff>
    </xdr:from>
    <xdr:to>
      <xdr:col>4</xdr:col>
      <xdr:colOff>2020465</xdr:colOff>
      <xdr:row>5</xdr:row>
      <xdr:rowOff>29999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86893" y="5576627"/>
          <a:ext cx="1800597" cy="1216122"/>
        </a:xfrm>
        <a:prstGeom prst="rect">
          <a:avLst/>
        </a:prstGeom>
      </xdr:spPr>
    </xdr:pic>
    <xdr:clientData/>
  </xdr:twoCellAnchor>
  <xdr:twoCellAnchor editAs="oneCell">
    <xdr:from>
      <xdr:col>4</xdr:col>
      <xdr:colOff>288619</xdr:colOff>
      <xdr:row>3</xdr:row>
      <xdr:rowOff>95250</xdr:rowOff>
    </xdr:from>
    <xdr:to>
      <xdr:col>4</xdr:col>
      <xdr:colOff>1948540</xdr:colOff>
      <xdr:row>3</xdr:row>
      <xdr:rowOff>1308215</xdr:rowOff>
    </xdr:to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55644" y="4152900"/>
          <a:ext cx="1659921" cy="1212965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142875</xdr:colOff>
          <xdr:row>8</xdr:row>
          <xdr:rowOff>57150</xdr:rowOff>
        </xdr:from>
        <xdr:to>
          <xdr:col>53</xdr:col>
          <xdr:colOff>238125</xdr:colOff>
          <xdr:row>10</xdr:row>
          <xdr:rowOff>0</xdr:rowOff>
        </xdr:to>
        <xdr:sp macro="" textlink="">
          <xdr:nvSpPr>
            <xdr:cNvPr id="14337" name="Scroll Bar 1" hidden="1">
              <a:extLst>
                <a:ext uri="{63B3BB69-23CF-44E3-9099-C40C66FF867C}">
                  <a14:compatExt spid="_x0000_s143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0</xdr:row>
      <xdr:rowOff>338139</xdr:rowOff>
    </xdr:from>
    <xdr:to>
      <xdr:col>10</xdr:col>
      <xdr:colOff>607218</xdr:colOff>
      <xdr:row>4</xdr:row>
      <xdr:rowOff>187565</xdr:rowOff>
    </xdr:to>
    <xdr:grpSp>
      <xdr:nvGrpSpPr>
        <xdr:cNvPr id="31" name="Group 30"/>
        <xdr:cNvGrpSpPr/>
      </xdr:nvGrpSpPr>
      <xdr:grpSpPr>
        <a:xfrm>
          <a:off x="7905750" y="338139"/>
          <a:ext cx="2583656" cy="1278176"/>
          <a:chOff x="7131844" y="385763"/>
          <a:chExt cx="2583656" cy="1278176"/>
        </a:xfrm>
      </xdr:grpSpPr>
      <xdr:graphicFrame macro="">
        <xdr:nvGraphicFramePr>
          <xdr:cNvPr id="26" name="E_CHART"/>
          <xdr:cNvGraphicFramePr/>
        </xdr:nvGraphicFramePr>
        <xdr:xfrm>
          <a:off x="7131844" y="395288"/>
          <a:ext cx="2583656" cy="1042986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pic>
        <xdr:nvPicPr>
          <xdr:cNvPr id="18" name="E"/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BEBA8EAE-BF5A-486C-A8C5-ECC9F3942E4B}">
                <a14:imgProps xmlns:a14="http://schemas.microsoft.com/office/drawing/2010/main">
                  <a14:imgLayer r:embed="rId3">
                    <a14:imgEffect>
                      <a14:backgroundRemoval t="1887" b="100000" l="1829" r="100000">
                        <a14:foregroundMark x1="32317" y1="80189" x2="64634" y2="81132"/>
                        <a14:foregroundMark x1="13415" y1="27358" x2="17073" y2="53774"/>
                        <a14:backgroundMark x1="43902" y1="27358" x2="39024" y2="64623"/>
                        <a14:backgroundMark x1="37805" y1="26415" x2="74390" y2="25943"/>
                      </a14:backgroundRemoval>
                    </a14:imgEffect>
                  </a14:imgLayer>
                </a14:imgProps>
              </a:ext>
            </a:extLst>
          </a:blip>
          <a:stretch>
            <a:fillRect/>
          </a:stretch>
        </xdr:blipFill>
        <xdr:spPr>
          <a:xfrm>
            <a:off x="7905750" y="385763"/>
            <a:ext cx="997450" cy="1278176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280987</xdr:colOff>
      <xdr:row>1</xdr:row>
      <xdr:rowOff>35865</xdr:rowOff>
    </xdr:from>
    <xdr:to>
      <xdr:col>8</xdr:col>
      <xdr:colOff>690562</xdr:colOff>
      <xdr:row>4</xdr:row>
      <xdr:rowOff>254926</xdr:rowOff>
    </xdr:to>
    <xdr:grpSp>
      <xdr:nvGrpSpPr>
        <xdr:cNvPr id="32" name="Group 31"/>
        <xdr:cNvGrpSpPr/>
      </xdr:nvGrpSpPr>
      <xdr:grpSpPr>
        <a:xfrm>
          <a:off x="6210300" y="393053"/>
          <a:ext cx="2386012" cy="1290623"/>
          <a:chOff x="6091238" y="1857520"/>
          <a:chExt cx="2386012" cy="1290623"/>
        </a:xfrm>
      </xdr:grpSpPr>
      <xdr:graphicFrame macro="">
        <xdr:nvGraphicFramePr>
          <xdr:cNvPr id="27" name="C_CHART"/>
          <xdr:cNvGraphicFramePr>
            <a:graphicFrameLocks/>
          </xdr:cNvGraphicFramePr>
        </xdr:nvGraphicFramePr>
        <xdr:xfrm>
          <a:off x="6091238" y="1909763"/>
          <a:ext cx="2386012" cy="1052511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"/>
          </a:graphicData>
        </a:graphic>
      </xdr:graphicFrame>
      <xdr:pic>
        <xdr:nvPicPr>
          <xdr:cNvPr id="21" name="Picture 20"/>
          <xdr:cNvPicPr>
            <a:picLocks noChangeAspect="1"/>
          </xdr:cNvPicPr>
        </xdr:nvPicPr>
        <xdr:blipFill>
          <a:blip xmlns:r="http://schemas.openxmlformats.org/officeDocument/2006/relationships" r:embed="rId5">
            <a:extLst>
              <a:ext uri="{BEBA8EAE-BF5A-486C-A8C5-ECC9F3942E4B}">
                <a14:imgProps xmlns:a14="http://schemas.microsoft.com/office/drawing/2010/main">
                  <a14:imgLayer r:embed="rId6">
                    <a14:imgEffect>
                      <a14:backgroundRemoval t="2817" b="98592" l="4268" r="96951">
                        <a14:foregroundMark x1="14634" y1="11268" x2="75610" y2="10329"/>
                        <a14:foregroundMark x1="90854" y1="36620" x2="91463" y2="88732"/>
                        <a14:foregroundMark x1="25610" y1="86385" x2="71951" y2="82160"/>
                        <a14:foregroundMark x1="18902" y1="21127" x2="10976" y2="68075"/>
                        <a14:foregroundMark x1="14024" y1="76526" x2="15244" y2="91080"/>
                        <a14:foregroundMark x1="22561" y1="78873" x2="67683" y2="77465"/>
                        <a14:foregroundMark x1="88415" y1="12676" x2="84146" y2="47887"/>
                        <a14:foregroundMark x1="25610" y1="7981" x2="71951" y2="4225"/>
                        <a14:foregroundMark x1="9146" y1="16901" x2="8537" y2="43662"/>
                        <a14:foregroundMark x1="7927" y1="83099" x2="10366" y2="95775"/>
                        <a14:foregroundMark x1="34146" y1="93897" x2="71951" y2="87793"/>
                        <a14:foregroundMark x1="86585" y1="75117" x2="76220" y2="94366"/>
                        <a14:foregroundMark x1="54268" y1="45540" x2="62805" y2="44601"/>
                        <a14:backgroundMark x1="58537" y1="27230" x2="35976" y2="38967"/>
                      </a14:backgroundRemoval>
                    </a14:imgEffect>
                  </a14:imgLayer>
                </a14:imgProps>
              </a:ext>
            </a:extLst>
          </a:blip>
          <a:stretch>
            <a:fillRect/>
          </a:stretch>
        </xdr:blipFill>
        <xdr:spPr>
          <a:xfrm>
            <a:off x="6769823" y="1857520"/>
            <a:ext cx="997448" cy="1290623"/>
          </a:xfrm>
          <a:prstGeom prst="rect">
            <a:avLst/>
          </a:prstGeom>
        </xdr:spPr>
      </xdr:pic>
    </xdr:grpSp>
    <xdr:clientData/>
  </xdr:twoCellAnchor>
  <xdr:twoCellAnchor>
    <xdr:from>
      <xdr:col>4</xdr:col>
      <xdr:colOff>161927</xdr:colOff>
      <xdr:row>1</xdr:row>
      <xdr:rowOff>161348</xdr:rowOff>
    </xdr:from>
    <xdr:to>
      <xdr:col>6</xdr:col>
      <xdr:colOff>800100</xdr:colOff>
      <xdr:row>5</xdr:row>
      <xdr:rowOff>2837</xdr:rowOff>
    </xdr:to>
    <xdr:grpSp>
      <xdr:nvGrpSpPr>
        <xdr:cNvPr id="29" name="Group 28"/>
        <xdr:cNvGrpSpPr/>
      </xdr:nvGrpSpPr>
      <xdr:grpSpPr>
        <a:xfrm>
          <a:off x="4114802" y="518536"/>
          <a:ext cx="2614611" cy="1270239"/>
          <a:chOff x="5103020" y="280411"/>
          <a:chExt cx="2614611" cy="1270239"/>
        </a:xfrm>
      </xdr:grpSpPr>
      <xdr:graphicFrame macro="">
        <xdr:nvGraphicFramePr>
          <xdr:cNvPr id="28" name="Chart 27"/>
          <xdr:cNvGraphicFramePr>
            <a:graphicFrameLocks/>
          </xdr:cNvGraphicFramePr>
        </xdr:nvGraphicFramePr>
        <xdr:xfrm>
          <a:off x="5103020" y="304800"/>
          <a:ext cx="2614611" cy="1042987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7"/>
          </a:graphicData>
        </a:graphic>
      </xdr:graphicFrame>
      <xdr:pic>
        <xdr:nvPicPr>
          <xdr:cNvPr id="20" name="Picture 19"/>
          <xdr:cNvPicPr>
            <a:picLocks noChangeAspect="1"/>
          </xdr:cNvPicPr>
        </xdr:nvPicPr>
        <xdr:blipFill>
          <a:blip xmlns:r="http://schemas.openxmlformats.org/officeDocument/2006/relationships" r:embed="rId8">
            <a:extLst>
              <a:ext uri="{BEBA8EAE-BF5A-486C-A8C5-ECC9F3942E4B}">
                <a14:imgProps xmlns:a14="http://schemas.microsoft.com/office/drawing/2010/main">
                  <a14:imgLayer r:embed="rId9">
                    <a14:imgEffect>
                      <a14:backgroundRemoval t="3774" b="100000" l="1220" r="100000">
                        <a14:foregroundMark x1="84756" y1="81604" x2="35366" y2="83962"/>
                        <a14:foregroundMark x1="88415" y1="11792" x2="91463" y2="22642"/>
                        <a14:foregroundMark x1="8537" y1="18396" x2="11585" y2="50000"/>
                        <a14:foregroundMark x1="10366" y1="63208" x2="7317" y2="91509"/>
                        <a14:foregroundMark x1="20732" y1="87736" x2="42073" y2="89151"/>
                        <a14:foregroundMark x1="74390" y1="67925" x2="89634" y2="69340"/>
                        <a14:foregroundMark x1="30488" y1="10849" x2="59146" y2="12736"/>
                        <a14:foregroundMark x1="53049" y1="33962" x2="53049" y2="37736"/>
                        <a14:foregroundMark x1="60366" y1="66038" x2="71951" y2="78302"/>
                        <a14:foregroundMark x1="65854" y1="72642" x2="70122" y2="69340"/>
                        <a14:foregroundMark x1="72561" y1="65094" x2="95732" y2="70755"/>
                        <a14:foregroundMark x1="90854" y1="77358" x2="73171" y2="88208"/>
                        <a14:foregroundMark x1="68902" y1="92453" x2="59146" y2="85849"/>
                        <a14:foregroundMark x1="90854" y1="41509" x2="92683" y2="54717"/>
                        <a14:backgroundMark x1="37805" y1="25000" x2="35366" y2="61321"/>
                        <a14:backgroundMark x1="79268" y1="31604" x2="66463" y2="49528"/>
                      </a14:backgroundRemoval>
                    </a14:imgEffect>
                  </a14:imgLayer>
                </a14:imgProps>
              </a:ext>
            </a:extLst>
          </a:blip>
          <a:stretch>
            <a:fillRect/>
          </a:stretch>
        </xdr:blipFill>
        <xdr:spPr>
          <a:xfrm>
            <a:off x="5882336" y="280411"/>
            <a:ext cx="997451" cy="1270239"/>
          </a:xfrm>
          <a:prstGeom prst="rect">
            <a:avLst/>
          </a:prstGeom>
        </xdr:spPr>
      </xdr:pic>
    </xdr:grp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144576</xdr:colOff>
      <xdr:row>4</xdr:row>
      <xdr:rowOff>4423</xdr:rowOff>
    </xdr:from>
    <xdr:to>
      <xdr:col>14</xdr:col>
      <xdr:colOff>3442607</xdr:colOff>
      <xdr:row>14</xdr:row>
      <xdr:rowOff>173493</xdr:rowOff>
    </xdr:to>
    <xdr:grpSp>
      <xdr:nvGrpSpPr>
        <xdr:cNvPr id="5" name="Group 4"/>
        <xdr:cNvGrpSpPr/>
      </xdr:nvGrpSpPr>
      <xdr:grpSpPr>
        <a:xfrm>
          <a:off x="8594612" y="1120209"/>
          <a:ext cx="3298031" cy="2754427"/>
          <a:chOff x="8676255" y="1161030"/>
          <a:chExt cx="3298031" cy="2754427"/>
        </a:xfrm>
      </xdr:grpSpPr>
      <xdr:graphicFrame macro="">
        <xdr:nvGraphicFramePr>
          <xdr:cNvPr id="2" name="Chart 1"/>
          <xdr:cNvGraphicFramePr>
            <a:graphicFrameLocks/>
          </xdr:cNvGraphicFramePr>
        </xdr:nvGraphicFramePr>
        <xdr:xfrm>
          <a:off x="8676255" y="1161030"/>
          <a:ext cx="3298031" cy="2754427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">
        <xdr:nvSpPr>
          <xdr:cNvPr id="3" name="Oval 2"/>
          <xdr:cNvSpPr/>
        </xdr:nvSpPr>
        <xdr:spPr>
          <a:xfrm flipH="1">
            <a:off x="10150929" y="2246880"/>
            <a:ext cx="341880" cy="515371"/>
          </a:xfrm>
          <a:prstGeom prst="ellipse">
            <a:avLst/>
          </a:prstGeom>
        </xdr:spPr>
        <xdr:style>
          <a:lnRef idx="0">
            <a:schemeClr val="dk1"/>
          </a:lnRef>
          <a:fillRef idx="3">
            <a:schemeClr val="dk1"/>
          </a:fillRef>
          <a:effectRef idx="3">
            <a:schemeClr val="dk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en-US"/>
          </a:p>
        </xdr:txBody>
      </xdr:sp>
      <xdr:sp macro="" textlink="$I$7">
        <xdr:nvSpPr>
          <xdr:cNvPr id="4" name="TextBox 3"/>
          <xdr:cNvSpPr txBox="1"/>
        </xdr:nvSpPr>
        <xdr:spPr>
          <a:xfrm flipH="1">
            <a:off x="9878786" y="3010580"/>
            <a:ext cx="952500" cy="428625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 rtl="1"/>
            <a:fld id="{4860717B-F87B-4CDA-9E21-79F57C21804F}" type="TxLink">
              <a:rPr lang="en-US" sz="2400" b="0" i="0" u="none" strike="noStrike">
                <a:solidFill>
                  <a:srgbClr val="000000"/>
                </a:solidFill>
                <a:latin typeface="Impact" panose="020B0806030902050204" pitchFamily="34" charset="0"/>
                <a:cs typeface="B Titr"/>
              </a:rPr>
              <a:pPr algn="ctr" rtl="1"/>
              <a:t>65%</a:t>
            </a:fld>
            <a:endParaRPr lang="en-US" sz="2400">
              <a:latin typeface="Impact" panose="020B0806030902050204" pitchFamily="34" charset="0"/>
            </a:endParaRPr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428625</xdr:colOff>
          <xdr:row>4</xdr:row>
          <xdr:rowOff>95250</xdr:rowOff>
        </xdr:from>
        <xdr:to>
          <xdr:col>13</xdr:col>
          <xdr:colOff>561975</xdr:colOff>
          <xdr:row>10</xdr:row>
          <xdr:rowOff>152400</xdr:rowOff>
        </xdr:to>
        <xdr:sp macro="" textlink="">
          <xdr:nvSpPr>
            <xdr:cNvPr id="15361" name="List Box 1" hidden="1">
              <a:extLst>
                <a:ext uri="{63B3BB69-23CF-44E3-9099-C40C66FF867C}">
                  <a14:compatExt spid="_x0000_s153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171450</xdr:colOff>
          <xdr:row>8</xdr:row>
          <xdr:rowOff>76200</xdr:rowOff>
        </xdr:from>
        <xdr:to>
          <xdr:col>9</xdr:col>
          <xdr:colOff>504825</xdr:colOff>
          <xdr:row>9</xdr:row>
          <xdr:rowOff>66675</xdr:rowOff>
        </xdr:to>
        <xdr:sp macro="" textlink="">
          <xdr:nvSpPr>
            <xdr:cNvPr id="15362" name="Drop Down 2" hidden="1">
              <a:extLst>
                <a:ext uri="{63B3BB69-23CF-44E3-9099-C40C66FF867C}">
                  <a14:compatExt spid="_x0000_s153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666749</xdr:colOff>
      <xdr:row>3</xdr:row>
      <xdr:rowOff>140493</xdr:rowOff>
    </xdr:from>
    <xdr:to>
      <xdr:col>14</xdr:col>
      <xdr:colOff>3917155</xdr:colOff>
      <xdr:row>17</xdr:row>
      <xdr:rowOff>2381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174625</xdr:colOff>
      <xdr:row>12</xdr:row>
      <xdr:rowOff>95251</xdr:rowOff>
    </xdr:from>
    <xdr:to>
      <xdr:col>14</xdr:col>
      <xdr:colOff>825500</xdr:colOff>
      <xdr:row>15</xdr:row>
      <xdr:rowOff>95251</xdr:rowOff>
    </xdr:to>
    <xdr:sp macro="" textlink="$I$7">
      <xdr:nvSpPr>
        <xdr:cNvPr id="3" name="TextBox 2"/>
        <xdr:cNvSpPr txBox="1"/>
      </xdr:nvSpPr>
      <xdr:spPr>
        <a:xfrm flipH="1">
          <a:off x="7842250" y="3095626"/>
          <a:ext cx="1635125" cy="571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 rtl="1"/>
          <a:fld id="{FDA855FC-DB02-4B7D-A0F3-65A431641C84}" type="TxLink">
            <a:rPr lang="en-US" sz="3600" b="0" i="0" u="none" strike="noStrike">
              <a:solidFill>
                <a:srgbClr val="000000"/>
              </a:solidFill>
              <a:latin typeface="Impact" panose="020B0806030902050204" pitchFamily="34" charset="0"/>
              <a:cs typeface="B Titr"/>
            </a:rPr>
            <a:pPr algn="ctr" rtl="1"/>
            <a:t>70%</a:t>
          </a:fld>
          <a:endParaRPr lang="en-US" sz="3600">
            <a:latin typeface="Impact" panose="020B080603090205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666749</xdr:colOff>
      <xdr:row>3</xdr:row>
      <xdr:rowOff>140493</xdr:rowOff>
    </xdr:from>
    <xdr:to>
      <xdr:col>14</xdr:col>
      <xdr:colOff>3917155</xdr:colOff>
      <xdr:row>17</xdr:row>
      <xdr:rowOff>2381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174625</xdr:colOff>
      <xdr:row>12</xdr:row>
      <xdr:rowOff>95251</xdr:rowOff>
    </xdr:from>
    <xdr:to>
      <xdr:col>14</xdr:col>
      <xdr:colOff>825500</xdr:colOff>
      <xdr:row>15</xdr:row>
      <xdr:rowOff>95251</xdr:rowOff>
    </xdr:to>
    <xdr:sp macro="" textlink="$I$7">
      <xdr:nvSpPr>
        <xdr:cNvPr id="3" name="TextBox 2"/>
        <xdr:cNvSpPr txBox="1"/>
      </xdr:nvSpPr>
      <xdr:spPr>
        <a:xfrm flipH="1">
          <a:off x="7842250" y="3095626"/>
          <a:ext cx="1635125" cy="571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 rtl="1"/>
          <a:fld id="{FDA855FC-DB02-4B7D-A0F3-65A431641C84}" type="TxLink">
            <a:rPr lang="en-US" sz="3600" b="0" i="0" u="none" strike="noStrike">
              <a:solidFill>
                <a:srgbClr val="000000"/>
              </a:solidFill>
              <a:latin typeface="Impact" panose="020B0806030902050204" pitchFamily="34" charset="0"/>
              <a:cs typeface="B Titr"/>
            </a:rPr>
            <a:pPr algn="ctr" rtl="1"/>
            <a:t>70%</a:t>
          </a:fld>
          <a:endParaRPr lang="en-US" sz="3600">
            <a:latin typeface="Impact" panose="020B0806030902050204" pitchFamily="34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238125</xdr:colOff>
      <xdr:row>1</xdr:row>
      <xdr:rowOff>127000</xdr:rowOff>
    </xdr:from>
    <xdr:to>
      <xdr:col>14</xdr:col>
      <xdr:colOff>889000</xdr:colOff>
      <xdr:row>17</xdr:row>
      <xdr:rowOff>254000</xdr:rowOff>
    </xdr:to>
    <xdr:sp macro="" textlink="">
      <xdr:nvSpPr>
        <xdr:cNvPr id="2" name="Rounded Rectangle 1"/>
        <xdr:cNvSpPr/>
      </xdr:nvSpPr>
      <xdr:spPr>
        <a:xfrm>
          <a:off x="1222375" y="492125"/>
          <a:ext cx="13446125" cy="5969000"/>
        </a:xfrm>
        <a:prstGeom prst="roundRect">
          <a:avLst>
            <a:gd name="adj" fmla="val 7358"/>
          </a:avLst>
        </a:prstGeom>
        <a:noFill/>
        <a:ln w="57150"/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79375</xdr:colOff>
      <xdr:row>0</xdr:row>
      <xdr:rowOff>111125</xdr:rowOff>
    </xdr:from>
    <xdr:to>
      <xdr:col>4</xdr:col>
      <xdr:colOff>396875</xdr:colOff>
      <xdr:row>1</xdr:row>
      <xdr:rowOff>349250</xdr:rowOff>
    </xdr:to>
    <xdr:sp macro="" textlink="">
      <xdr:nvSpPr>
        <xdr:cNvPr id="3" name="Rounded Rectangle 2">
          <a:hlinkClick xmlns:r="http://schemas.openxmlformats.org/officeDocument/2006/relationships" r:id="rId1"/>
        </xdr:cNvPr>
        <xdr:cNvSpPr/>
      </xdr:nvSpPr>
      <xdr:spPr>
        <a:xfrm>
          <a:off x="2047875" y="111125"/>
          <a:ext cx="2286000" cy="603250"/>
        </a:xfrm>
        <a:prstGeom prst="roundRect">
          <a:avLst/>
        </a:prstGeom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a-IR" sz="1800">
              <a:solidFill>
                <a:srgbClr val="FF0000"/>
              </a:solidFill>
              <a:cs typeface="B Titr" panose="00000700000000000000" pitchFamily="2" charset="-78"/>
            </a:rPr>
            <a:t>منوی اصلی</a:t>
          </a:r>
          <a:endParaRPr lang="en-US" sz="1800">
            <a:solidFill>
              <a:srgbClr val="FF0000"/>
            </a:solidFill>
            <a:cs typeface="B Titr" panose="00000700000000000000" pitchFamily="2" charset="-78"/>
          </a:endParaRPr>
        </a:p>
      </xdr:txBody>
    </xdr:sp>
    <xdr:clientData/>
  </xdr:twoCellAnchor>
  <xdr:twoCellAnchor>
    <xdr:from>
      <xdr:col>4</xdr:col>
      <xdr:colOff>539750</xdr:colOff>
      <xdr:row>0</xdr:row>
      <xdr:rowOff>111125</xdr:rowOff>
    </xdr:from>
    <xdr:to>
      <xdr:col>6</xdr:col>
      <xdr:colOff>857250</xdr:colOff>
      <xdr:row>1</xdr:row>
      <xdr:rowOff>349250</xdr:rowOff>
    </xdr:to>
    <xdr:sp macro="" textlink="">
      <xdr:nvSpPr>
        <xdr:cNvPr id="4" name="Rounded Rectangle 3">
          <a:hlinkClick xmlns:r="http://schemas.openxmlformats.org/officeDocument/2006/relationships" r:id="rId2"/>
        </xdr:cNvPr>
        <xdr:cNvSpPr/>
      </xdr:nvSpPr>
      <xdr:spPr>
        <a:xfrm>
          <a:off x="4476750" y="111125"/>
          <a:ext cx="2286000" cy="603250"/>
        </a:xfrm>
        <a:prstGeom prst="roundRect">
          <a:avLst/>
        </a:prstGeom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a-IR" sz="1800">
              <a:cs typeface="B Titr" panose="00000700000000000000" pitchFamily="2" charset="-78"/>
            </a:rPr>
            <a:t>گزارش پیشرفت پروژه</a:t>
          </a:r>
          <a:endParaRPr lang="en-US" sz="1800">
            <a:cs typeface="B Titr" panose="00000700000000000000" pitchFamily="2" charset="-78"/>
          </a:endParaRPr>
        </a:p>
      </xdr:txBody>
    </xdr:sp>
    <xdr:clientData/>
  </xdr:twoCellAnchor>
  <xdr:twoCellAnchor>
    <xdr:from>
      <xdr:col>7</xdr:col>
      <xdr:colOff>31750</xdr:colOff>
      <xdr:row>0</xdr:row>
      <xdr:rowOff>111125</xdr:rowOff>
    </xdr:from>
    <xdr:to>
      <xdr:col>9</xdr:col>
      <xdr:colOff>349250</xdr:colOff>
      <xdr:row>1</xdr:row>
      <xdr:rowOff>349250</xdr:rowOff>
    </xdr:to>
    <xdr:sp macro="" textlink="">
      <xdr:nvSpPr>
        <xdr:cNvPr id="5" name="Rounded Rectangle 4">
          <a:hlinkClick xmlns:r="http://schemas.openxmlformats.org/officeDocument/2006/relationships" r:id="rId3"/>
        </xdr:cNvPr>
        <xdr:cNvSpPr/>
      </xdr:nvSpPr>
      <xdr:spPr>
        <a:xfrm>
          <a:off x="6921500" y="111125"/>
          <a:ext cx="2286000" cy="603250"/>
        </a:xfrm>
        <a:prstGeom prst="roundRect">
          <a:avLst/>
        </a:prstGeom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marL="0" indent="0" algn="ctr"/>
          <a:r>
            <a:rPr lang="fa-IR" sz="1800">
              <a:solidFill>
                <a:schemeClr val="lt1"/>
              </a:solidFill>
              <a:latin typeface="+mn-lt"/>
              <a:ea typeface="+mn-ea"/>
              <a:cs typeface="B Titr" panose="00000700000000000000" pitchFamily="2" charset="-78"/>
            </a:rPr>
            <a:t>گزارش ماشین آلات</a:t>
          </a:r>
          <a:endParaRPr lang="en-US" sz="1800">
            <a:solidFill>
              <a:schemeClr val="lt1"/>
            </a:solidFill>
            <a:latin typeface="+mn-lt"/>
            <a:ea typeface="+mn-ea"/>
            <a:cs typeface="B Titr" panose="00000700000000000000" pitchFamily="2" charset="-78"/>
          </a:endParaRPr>
        </a:p>
      </xdr:txBody>
    </xdr:sp>
    <xdr:clientData/>
  </xdr:twoCellAnchor>
  <xdr:twoCellAnchor>
    <xdr:from>
      <xdr:col>9</xdr:col>
      <xdr:colOff>492125</xdr:colOff>
      <xdr:row>0</xdr:row>
      <xdr:rowOff>111125</xdr:rowOff>
    </xdr:from>
    <xdr:to>
      <xdr:col>11</xdr:col>
      <xdr:colOff>809625</xdr:colOff>
      <xdr:row>1</xdr:row>
      <xdr:rowOff>349250</xdr:rowOff>
    </xdr:to>
    <xdr:sp macro="" textlink="">
      <xdr:nvSpPr>
        <xdr:cNvPr id="6" name="Rounded Rectangle 5">
          <a:hlinkClick xmlns:r="http://schemas.openxmlformats.org/officeDocument/2006/relationships" r:id="rId4"/>
        </xdr:cNvPr>
        <xdr:cNvSpPr/>
      </xdr:nvSpPr>
      <xdr:spPr>
        <a:xfrm>
          <a:off x="9350375" y="111125"/>
          <a:ext cx="2286000" cy="603250"/>
        </a:xfrm>
        <a:prstGeom prst="roundRect">
          <a:avLst/>
        </a:prstGeom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ctr"/>
          <a:r>
            <a:rPr lang="fa-IR" sz="1800">
              <a:solidFill>
                <a:schemeClr val="lt1"/>
              </a:solidFill>
              <a:latin typeface="+mn-lt"/>
              <a:ea typeface="+mn-ea"/>
              <a:cs typeface="B Titr" panose="00000700000000000000" pitchFamily="2" charset="-78"/>
            </a:rPr>
            <a:t>گزارش سوم</a:t>
          </a:r>
          <a:endParaRPr lang="en-US" sz="1800">
            <a:solidFill>
              <a:schemeClr val="lt1"/>
            </a:solidFill>
            <a:latin typeface="+mn-lt"/>
            <a:ea typeface="+mn-ea"/>
            <a:cs typeface="B Titr" panose="00000700000000000000" pitchFamily="2" charset="-78"/>
          </a:endParaRPr>
        </a:p>
      </xdr:txBody>
    </xdr:sp>
    <xdr:clientData/>
  </xdr:twoCellAnchor>
  <xdr:twoCellAnchor>
    <xdr:from>
      <xdr:col>11</xdr:col>
      <xdr:colOff>952500</xdr:colOff>
      <xdr:row>0</xdr:row>
      <xdr:rowOff>111125</xdr:rowOff>
    </xdr:from>
    <xdr:to>
      <xdr:col>14</xdr:col>
      <xdr:colOff>285750</xdr:colOff>
      <xdr:row>1</xdr:row>
      <xdr:rowOff>349250</xdr:rowOff>
    </xdr:to>
    <xdr:sp macro="" textlink="">
      <xdr:nvSpPr>
        <xdr:cNvPr id="7" name="Rounded Rectangle 6">
          <a:hlinkClick xmlns:r="http://schemas.openxmlformats.org/officeDocument/2006/relationships" r:id="rId5"/>
        </xdr:cNvPr>
        <xdr:cNvSpPr/>
      </xdr:nvSpPr>
      <xdr:spPr>
        <a:xfrm>
          <a:off x="11779250" y="111125"/>
          <a:ext cx="2286000" cy="603250"/>
        </a:xfrm>
        <a:prstGeom prst="roundRect">
          <a:avLst/>
        </a:prstGeom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a-IR" sz="1800">
              <a:solidFill>
                <a:schemeClr val="lt1"/>
              </a:solidFill>
              <a:latin typeface="+mn-lt"/>
              <a:ea typeface="+mn-ea"/>
              <a:cs typeface="B Titr" panose="00000700000000000000" pitchFamily="2" charset="-78"/>
            </a:rPr>
            <a:t>گزارش چهارم</a:t>
          </a:r>
          <a:endParaRPr lang="en-US" sz="1800">
            <a:solidFill>
              <a:schemeClr val="lt1"/>
            </a:solidFill>
            <a:latin typeface="+mn-lt"/>
            <a:ea typeface="+mn-ea"/>
            <a:cs typeface="B Titr" panose="00000700000000000000" pitchFamily="2" charset="-78"/>
          </a:endParaRPr>
        </a:p>
      </xdr:txBody>
    </xdr:sp>
    <xdr:clientData/>
  </xdr:twoCellAnchor>
  <xdr:twoCellAnchor>
    <xdr:from>
      <xdr:col>0</xdr:col>
      <xdr:colOff>333375</xdr:colOff>
      <xdr:row>0</xdr:row>
      <xdr:rowOff>190500</xdr:rowOff>
    </xdr:from>
    <xdr:to>
      <xdr:col>1</xdr:col>
      <xdr:colOff>857250</xdr:colOff>
      <xdr:row>4</xdr:row>
      <xdr:rowOff>238125</xdr:rowOff>
    </xdr:to>
    <xdr:sp macro="" textlink="">
      <xdr:nvSpPr>
        <xdr:cNvPr id="8" name="Oval 7"/>
        <xdr:cNvSpPr/>
      </xdr:nvSpPr>
      <xdr:spPr>
        <a:xfrm>
          <a:off x="333375" y="190500"/>
          <a:ext cx="1508125" cy="1508125"/>
        </a:xfrm>
        <a:prstGeom prst="ellipse">
          <a:avLst/>
        </a:prstGeom>
        <a:solidFill>
          <a:schemeClr val="bg1"/>
        </a:solidFill>
        <a:ln w="9525"/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238125</xdr:colOff>
      <xdr:row>1</xdr:row>
      <xdr:rowOff>127000</xdr:rowOff>
    </xdr:from>
    <xdr:to>
      <xdr:col>14</xdr:col>
      <xdr:colOff>889000</xdr:colOff>
      <xdr:row>17</xdr:row>
      <xdr:rowOff>254000</xdr:rowOff>
    </xdr:to>
    <xdr:sp macro="" textlink="">
      <xdr:nvSpPr>
        <xdr:cNvPr id="2" name="Rounded Rectangle 1"/>
        <xdr:cNvSpPr/>
      </xdr:nvSpPr>
      <xdr:spPr>
        <a:xfrm>
          <a:off x="1228725" y="488950"/>
          <a:ext cx="13528675" cy="5918200"/>
        </a:xfrm>
        <a:prstGeom prst="roundRect">
          <a:avLst>
            <a:gd name="adj" fmla="val 7358"/>
          </a:avLst>
        </a:prstGeom>
        <a:noFill/>
        <a:ln w="57150"/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79375</xdr:colOff>
      <xdr:row>0</xdr:row>
      <xdr:rowOff>111125</xdr:rowOff>
    </xdr:from>
    <xdr:to>
      <xdr:col>4</xdr:col>
      <xdr:colOff>396875</xdr:colOff>
      <xdr:row>1</xdr:row>
      <xdr:rowOff>349250</xdr:rowOff>
    </xdr:to>
    <xdr:sp macro="" textlink="">
      <xdr:nvSpPr>
        <xdr:cNvPr id="3" name="Rounded Rectangle 2">
          <a:hlinkClick xmlns:r="http://schemas.openxmlformats.org/officeDocument/2006/relationships" r:id="rId1"/>
        </xdr:cNvPr>
        <xdr:cNvSpPr/>
      </xdr:nvSpPr>
      <xdr:spPr>
        <a:xfrm>
          <a:off x="2060575" y="111125"/>
          <a:ext cx="2298700" cy="600075"/>
        </a:xfrm>
        <a:prstGeom prst="roundRect">
          <a:avLst/>
        </a:prstGeom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a-IR" sz="1800">
              <a:cs typeface="B Titr" panose="00000700000000000000" pitchFamily="2" charset="-78"/>
            </a:rPr>
            <a:t>منوی اصلی</a:t>
          </a:r>
          <a:endParaRPr lang="en-US" sz="1800">
            <a:cs typeface="B Titr" panose="00000700000000000000" pitchFamily="2" charset="-78"/>
          </a:endParaRPr>
        </a:p>
      </xdr:txBody>
    </xdr:sp>
    <xdr:clientData/>
  </xdr:twoCellAnchor>
  <xdr:twoCellAnchor>
    <xdr:from>
      <xdr:col>4</xdr:col>
      <xdr:colOff>539750</xdr:colOff>
      <xdr:row>0</xdr:row>
      <xdr:rowOff>111125</xdr:rowOff>
    </xdr:from>
    <xdr:to>
      <xdr:col>6</xdr:col>
      <xdr:colOff>857250</xdr:colOff>
      <xdr:row>1</xdr:row>
      <xdr:rowOff>349250</xdr:rowOff>
    </xdr:to>
    <xdr:sp macro="" textlink="">
      <xdr:nvSpPr>
        <xdr:cNvPr id="4" name="Rounded Rectangle 3">
          <a:hlinkClick xmlns:r="http://schemas.openxmlformats.org/officeDocument/2006/relationships" r:id="rId2"/>
        </xdr:cNvPr>
        <xdr:cNvSpPr/>
      </xdr:nvSpPr>
      <xdr:spPr>
        <a:xfrm>
          <a:off x="4502150" y="111125"/>
          <a:ext cx="2298700" cy="600075"/>
        </a:xfrm>
        <a:prstGeom prst="roundRect">
          <a:avLst/>
        </a:prstGeom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a-IR" sz="1800">
              <a:solidFill>
                <a:srgbClr val="FF0000"/>
              </a:solidFill>
              <a:cs typeface="B Titr" panose="00000700000000000000" pitchFamily="2" charset="-78"/>
            </a:rPr>
            <a:t>گزارش پیشرفت پروژه</a:t>
          </a:r>
          <a:endParaRPr lang="en-US" sz="1800">
            <a:solidFill>
              <a:srgbClr val="FF0000"/>
            </a:solidFill>
            <a:cs typeface="B Titr" panose="00000700000000000000" pitchFamily="2" charset="-78"/>
          </a:endParaRPr>
        </a:p>
      </xdr:txBody>
    </xdr:sp>
    <xdr:clientData/>
  </xdr:twoCellAnchor>
  <xdr:twoCellAnchor>
    <xdr:from>
      <xdr:col>7</xdr:col>
      <xdr:colOff>31750</xdr:colOff>
      <xdr:row>0</xdr:row>
      <xdr:rowOff>111125</xdr:rowOff>
    </xdr:from>
    <xdr:to>
      <xdr:col>9</xdr:col>
      <xdr:colOff>349250</xdr:colOff>
      <xdr:row>1</xdr:row>
      <xdr:rowOff>349250</xdr:rowOff>
    </xdr:to>
    <xdr:sp macro="" textlink="">
      <xdr:nvSpPr>
        <xdr:cNvPr id="5" name="Rounded Rectangle 4">
          <a:hlinkClick xmlns:r="http://schemas.openxmlformats.org/officeDocument/2006/relationships" r:id="rId3"/>
        </xdr:cNvPr>
        <xdr:cNvSpPr/>
      </xdr:nvSpPr>
      <xdr:spPr>
        <a:xfrm>
          <a:off x="6965950" y="111125"/>
          <a:ext cx="2298700" cy="600075"/>
        </a:xfrm>
        <a:prstGeom prst="roundRect">
          <a:avLst/>
        </a:prstGeom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marL="0" indent="0" algn="ctr"/>
          <a:r>
            <a:rPr lang="fa-IR" sz="1800">
              <a:solidFill>
                <a:schemeClr val="lt1"/>
              </a:solidFill>
              <a:latin typeface="+mn-lt"/>
              <a:ea typeface="+mn-ea"/>
              <a:cs typeface="B Titr" panose="00000700000000000000" pitchFamily="2" charset="-78"/>
            </a:rPr>
            <a:t>گزارش ماشین آلات</a:t>
          </a:r>
          <a:endParaRPr lang="en-US" sz="1800">
            <a:solidFill>
              <a:schemeClr val="lt1"/>
            </a:solidFill>
            <a:latin typeface="+mn-lt"/>
            <a:ea typeface="+mn-ea"/>
            <a:cs typeface="B Titr" panose="00000700000000000000" pitchFamily="2" charset="-78"/>
          </a:endParaRPr>
        </a:p>
      </xdr:txBody>
    </xdr:sp>
    <xdr:clientData/>
  </xdr:twoCellAnchor>
  <xdr:twoCellAnchor>
    <xdr:from>
      <xdr:col>9</xdr:col>
      <xdr:colOff>492125</xdr:colOff>
      <xdr:row>0</xdr:row>
      <xdr:rowOff>111125</xdr:rowOff>
    </xdr:from>
    <xdr:to>
      <xdr:col>11</xdr:col>
      <xdr:colOff>809625</xdr:colOff>
      <xdr:row>1</xdr:row>
      <xdr:rowOff>349250</xdr:rowOff>
    </xdr:to>
    <xdr:sp macro="" textlink="">
      <xdr:nvSpPr>
        <xdr:cNvPr id="6" name="Rounded Rectangle 5">
          <a:hlinkClick xmlns:r="http://schemas.openxmlformats.org/officeDocument/2006/relationships" r:id="rId4"/>
        </xdr:cNvPr>
        <xdr:cNvSpPr/>
      </xdr:nvSpPr>
      <xdr:spPr>
        <a:xfrm>
          <a:off x="9407525" y="111125"/>
          <a:ext cx="2298700" cy="600075"/>
        </a:xfrm>
        <a:prstGeom prst="roundRect">
          <a:avLst/>
        </a:prstGeom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ctr"/>
          <a:r>
            <a:rPr lang="fa-IR" sz="1800">
              <a:solidFill>
                <a:schemeClr val="lt1"/>
              </a:solidFill>
              <a:latin typeface="+mn-lt"/>
              <a:ea typeface="+mn-ea"/>
              <a:cs typeface="B Titr" panose="00000700000000000000" pitchFamily="2" charset="-78"/>
            </a:rPr>
            <a:t>گزارش سوم</a:t>
          </a:r>
          <a:endParaRPr lang="en-US" sz="1800">
            <a:solidFill>
              <a:schemeClr val="lt1"/>
            </a:solidFill>
            <a:latin typeface="+mn-lt"/>
            <a:ea typeface="+mn-ea"/>
            <a:cs typeface="B Titr" panose="00000700000000000000" pitchFamily="2" charset="-78"/>
          </a:endParaRPr>
        </a:p>
      </xdr:txBody>
    </xdr:sp>
    <xdr:clientData/>
  </xdr:twoCellAnchor>
  <xdr:twoCellAnchor>
    <xdr:from>
      <xdr:col>11</xdr:col>
      <xdr:colOff>952500</xdr:colOff>
      <xdr:row>0</xdr:row>
      <xdr:rowOff>111125</xdr:rowOff>
    </xdr:from>
    <xdr:to>
      <xdr:col>14</xdr:col>
      <xdr:colOff>285750</xdr:colOff>
      <xdr:row>1</xdr:row>
      <xdr:rowOff>349250</xdr:rowOff>
    </xdr:to>
    <xdr:sp macro="" textlink="">
      <xdr:nvSpPr>
        <xdr:cNvPr id="7" name="Rounded Rectangle 6">
          <a:hlinkClick xmlns:r="http://schemas.openxmlformats.org/officeDocument/2006/relationships" r:id="rId5"/>
        </xdr:cNvPr>
        <xdr:cNvSpPr/>
      </xdr:nvSpPr>
      <xdr:spPr>
        <a:xfrm>
          <a:off x="11849100" y="111125"/>
          <a:ext cx="2305050" cy="600075"/>
        </a:xfrm>
        <a:prstGeom prst="roundRect">
          <a:avLst/>
        </a:prstGeom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a-IR" sz="1800">
              <a:solidFill>
                <a:schemeClr val="lt1"/>
              </a:solidFill>
              <a:latin typeface="+mn-lt"/>
              <a:ea typeface="+mn-ea"/>
              <a:cs typeface="B Titr" panose="00000700000000000000" pitchFamily="2" charset="-78"/>
            </a:rPr>
            <a:t>گزارش چهارم</a:t>
          </a:r>
          <a:endParaRPr lang="en-US" sz="1800">
            <a:solidFill>
              <a:schemeClr val="lt1"/>
            </a:solidFill>
            <a:latin typeface="+mn-lt"/>
            <a:ea typeface="+mn-ea"/>
            <a:cs typeface="B Titr" panose="00000700000000000000" pitchFamily="2" charset="-78"/>
          </a:endParaRPr>
        </a:p>
      </xdr:txBody>
    </xdr:sp>
    <xdr:clientData/>
  </xdr:twoCellAnchor>
  <xdr:twoCellAnchor>
    <xdr:from>
      <xdr:col>0</xdr:col>
      <xdr:colOff>333375</xdr:colOff>
      <xdr:row>0</xdr:row>
      <xdr:rowOff>190500</xdr:rowOff>
    </xdr:from>
    <xdr:to>
      <xdr:col>1</xdr:col>
      <xdr:colOff>857250</xdr:colOff>
      <xdr:row>4</xdr:row>
      <xdr:rowOff>238125</xdr:rowOff>
    </xdr:to>
    <xdr:sp macro="" textlink="">
      <xdr:nvSpPr>
        <xdr:cNvPr id="8" name="Oval 7"/>
        <xdr:cNvSpPr/>
      </xdr:nvSpPr>
      <xdr:spPr>
        <a:xfrm>
          <a:off x="333375" y="190500"/>
          <a:ext cx="1514475" cy="1495425"/>
        </a:xfrm>
        <a:prstGeom prst="ellipse">
          <a:avLst/>
        </a:prstGeom>
        <a:solidFill>
          <a:schemeClr val="bg1"/>
        </a:solidFill>
        <a:ln w="9525"/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158750</xdr:colOff>
      <xdr:row>3</xdr:row>
      <xdr:rowOff>47625</xdr:rowOff>
    </xdr:from>
    <xdr:to>
      <xdr:col>6</xdr:col>
      <xdr:colOff>750887</xdr:colOff>
      <xdr:row>6</xdr:row>
      <xdr:rowOff>242873</xdr:rowOff>
    </xdr:to>
    <xdr:grpSp>
      <xdr:nvGrpSpPr>
        <xdr:cNvPr id="23" name="Group 22"/>
        <xdr:cNvGrpSpPr/>
      </xdr:nvGrpSpPr>
      <xdr:grpSpPr>
        <a:xfrm>
          <a:off x="2127250" y="1143000"/>
          <a:ext cx="4529137" cy="1290623"/>
          <a:chOff x="1762125" y="1333500"/>
          <a:chExt cx="4529137" cy="1290623"/>
        </a:xfrm>
      </xdr:grpSpPr>
      <xdr:grpSp>
        <xdr:nvGrpSpPr>
          <xdr:cNvPr id="14" name="Group 13"/>
          <xdr:cNvGrpSpPr/>
        </xdr:nvGrpSpPr>
        <xdr:grpSpPr>
          <a:xfrm>
            <a:off x="2778523" y="1333500"/>
            <a:ext cx="2614611" cy="1270239"/>
            <a:chOff x="5103020" y="280411"/>
            <a:chExt cx="2614611" cy="1270239"/>
          </a:xfrm>
        </xdr:grpSpPr>
        <xdr:graphicFrame macro="">
          <xdr:nvGraphicFramePr>
            <xdr:cNvPr id="15" name="Chart 14"/>
            <xdr:cNvGraphicFramePr>
              <a:graphicFrameLocks/>
            </xdr:cNvGraphicFramePr>
          </xdr:nvGraphicFramePr>
          <xdr:xfrm>
            <a:off x="5103020" y="304800"/>
            <a:ext cx="2614611" cy="1042987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6"/>
            </a:graphicData>
          </a:graphic>
        </xdr:graphicFrame>
        <xdr:pic>
          <xdr:nvPicPr>
            <xdr:cNvPr id="16" name="Picture 15"/>
            <xdr:cNvPicPr>
              <a:picLocks noChangeAspect="1"/>
            </xdr:cNvPicPr>
          </xdr:nvPicPr>
          <xdr:blipFill>
            <a:blip xmlns:r="http://schemas.openxmlformats.org/officeDocument/2006/relationships" r:embed="rId7">
              <a:extLst>
                <a:ext uri="{BEBA8EAE-BF5A-486C-A8C5-ECC9F3942E4B}">
                  <a14:imgProps xmlns:a14="http://schemas.microsoft.com/office/drawing/2010/main">
                    <a14:imgLayer r:embed="rId8">
                      <a14:imgEffect>
                        <a14:backgroundRemoval t="3774" b="100000" l="1220" r="100000">
                          <a14:foregroundMark x1="84756" y1="81604" x2="35366" y2="83962"/>
                          <a14:foregroundMark x1="88415" y1="11792" x2="91463" y2="22642"/>
                          <a14:foregroundMark x1="8537" y1="18396" x2="11585" y2="50000"/>
                          <a14:foregroundMark x1="10366" y1="63208" x2="7317" y2="91509"/>
                          <a14:foregroundMark x1="20732" y1="87736" x2="42073" y2="89151"/>
                          <a14:foregroundMark x1="74390" y1="67925" x2="89634" y2="69340"/>
                          <a14:foregroundMark x1="30488" y1="10849" x2="59146" y2="12736"/>
                          <a14:foregroundMark x1="53049" y1="33962" x2="53049" y2="37736"/>
                          <a14:foregroundMark x1="60366" y1="66038" x2="71951" y2="78302"/>
                          <a14:foregroundMark x1="65854" y1="72642" x2="70122" y2="69340"/>
                          <a14:foregroundMark x1="72561" y1="65094" x2="95732" y2="70755"/>
                          <a14:foregroundMark x1="90854" y1="77358" x2="73171" y2="88208"/>
                          <a14:foregroundMark x1="68902" y1="92453" x2="59146" y2="85849"/>
                          <a14:foregroundMark x1="90854" y1="41509" x2="92683" y2="54717"/>
                          <a14:backgroundMark x1="37805" y1="25000" x2="35366" y2="61321"/>
                          <a14:backgroundMark x1="79268" y1="31604" x2="66463" y2="49528"/>
                        </a14:backgroundRemoval>
                      </a14:imgEffect>
                    </a14:imgLayer>
                  </a14:imgProps>
                </a:ext>
              </a:extLst>
            </a:blip>
            <a:stretch>
              <a:fillRect/>
            </a:stretch>
          </xdr:blipFill>
          <xdr:spPr>
            <a:xfrm>
              <a:off x="5882336" y="280411"/>
              <a:ext cx="997451" cy="1270239"/>
            </a:xfrm>
            <a:prstGeom prst="rect">
              <a:avLst/>
            </a:prstGeom>
          </xdr:spPr>
        </xdr:pic>
      </xdr:grpSp>
      <xdr:grpSp>
        <xdr:nvGrpSpPr>
          <xdr:cNvPr id="17" name="Group 16"/>
          <xdr:cNvGrpSpPr/>
        </xdr:nvGrpSpPr>
        <xdr:grpSpPr>
          <a:xfrm>
            <a:off x="3905250" y="1333500"/>
            <a:ext cx="2386012" cy="1290623"/>
            <a:chOff x="6091238" y="1857520"/>
            <a:chExt cx="2386012" cy="1290623"/>
          </a:xfrm>
        </xdr:grpSpPr>
        <xdr:graphicFrame macro="">
          <xdr:nvGraphicFramePr>
            <xdr:cNvPr id="18" name="C_CHART"/>
            <xdr:cNvGraphicFramePr>
              <a:graphicFrameLocks/>
            </xdr:cNvGraphicFramePr>
          </xdr:nvGraphicFramePr>
          <xdr:xfrm>
            <a:off x="6091238" y="1909763"/>
            <a:ext cx="2386012" cy="1052511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9"/>
            </a:graphicData>
          </a:graphic>
        </xdr:graphicFrame>
        <xdr:pic>
          <xdr:nvPicPr>
            <xdr:cNvPr id="19" name="Picture 18"/>
            <xdr:cNvPicPr>
              <a:picLocks noChangeAspect="1"/>
            </xdr:cNvPicPr>
          </xdr:nvPicPr>
          <xdr:blipFill>
            <a:blip xmlns:r="http://schemas.openxmlformats.org/officeDocument/2006/relationships" r:embed="rId10">
              <a:extLst>
                <a:ext uri="{BEBA8EAE-BF5A-486C-A8C5-ECC9F3942E4B}">
                  <a14:imgProps xmlns:a14="http://schemas.microsoft.com/office/drawing/2010/main">
                    <a14:imgLayer r:embed="rId11">
                      <a14:imgEffect>
                        <a14:backgroundRemoval t="2817" b="98592" l="4268" r="96951">
                          <a14:foregroundMark x1="14634" y1="11268" x2="75610" y2="10329"/>
                          <a14:foregroundMark x1="90854" y1="36620" x2="91463" y2="88732"/>
                          <a14:foregroundMark x1="25610" y1="86385" x2="71951" y2="82160"/>
                          <a14:foregroundMark x1="18902" y1="21127" x2="10976" y2="68075"/>
                          <a14:foregroundMark x1="14024" y1="76526" x2="15244" y2="91080"/>
                          <a14:foregroundMark x1="22561" y1="78873" x2="67683" y2="77465"/>
                          <a14:foregroundMark x1="88415" y1="12676" x2="84146" y2="47887"/>
                          <a14:foregroundMark x1="25610" y1="7981" x2="71951" y2="4225"/>
                          <a14:foregroundMark x1="9146" y1="16901" x2="8537" y2="43662"/>
                          <a14:foregroundMark x1="7927" y1="83099" x2="10366" y2="95775"/>
                          <a14:foregroundMark x1="34146" y1="93897" x2="71951" y2="87793"/>
                          <a14:foregroundMark x1="86585" y1="75117" x2="76220" y2="94366"/>
                          <a14:foregroundMark x1="54268" y1="45540" x2="62805" y2="44601"/>
                          <a14:backgroundMark x1="58537" y1="27230" x2="35976" y2="38967"/>
                        </a14:backgroundRemoval>
                      </a14:imgEffect>
                    </a14:imgLayer>
                  </a14:imgProps>
                </a:ext>
              </a:extLst>
            </a:blip>
            <a:stretch>
              <a:fillRect/>
            </a:stretch>
          </xdr:blipFill>
          <xdr:spPr>
            <a:xfrm>
              <a:off x="6769823" y="1857520"/>
              <a:ext cx="997448" cy="1290623"/>
            </a:xfrm>
            <a:prstGeom prst="rect">
              <a:avLst/>
            </a:prstGeom>
          </xdr:spPr>
        </xdr:pic>
      </xdr:grpSp>
      <xdr:grpSp>
        <xdr:nvGrpSpPr>
          <xdr:cNvPr id="20" name="Group 19"/>
          <xdr:cNvGrpSpPr/>
        </xdr:nvGrpSpPr>
        <xdr:grpSpPr>
          <a:xfrm>
            <a:off x="1762125" y="1333500"/>
            <a:ext cx="2583656" cy="1278176"/>
            <a:chOff x="7131844" y="385763"/>
            <a:chExt cx="2583656" cy="1278176"/>
          </a:xfrm>
        </xdr:grpSpPr>
        <xdr:graphicFrame macro="">
          <xdr:nvGraphicFramePr>
            <xdr:cNvPr id="21" name="E_CHART"/>
            <xdr:cNvGraphicFramePr/>
          </xdr:nvGraphicFramePr>
          <xdr:xfrm>
            <a:off x="7131844" y="395288"/>
            <a:ext cx="2583656" cy="1042986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12"/>
            </a:graphicData>
          </a:graphic>
        </xdr:graphicFrame>
        <xdr:pic>
          <xdr:nvPicPr>
            <xdr:cNvPr id="22" name="E"/>
            <xdr:cNvPicPr>
              <a:picLocks noChangeAspect="1"/>
            </xdr:cNvPicPr>
          </xdr:nvPicPr>
          <xdr:blipFill>
            <a:blip xmlns:r="http://schemas.openxmlformats.org/officeDocument/2006/relationships" r:embed="rId13">
              <a:extLst>
                <a:ext uri="{BEBA8EAE-BF5A-486C-A8C5-ECC9F3942E4B}">
                  <a14:imgProps xmlns:a14="http://schemas.microsoft.com/office/drawing/2010/main">
                    <a14:imgLayer r:embed="rId14">
                      <a14:imgEffect>
                        <a14:backgroundRemoval t="1887" b="100000" l="1829" r="100000">
                          <a14:foregroundMark x1="32317" y1="80189" x2="64634" y2="81132"/>
                          <a14:foregroundMark x1="13415" y1="27358" x2="17073" y2="53774"/>
                          <a14:backgroundMark x1="43902" y1="27358" x2="39024" y2="64623"/>
                          <a14:backgroundMark x1="37805" y1="26415" x2="74390" y2="25943"/>
                        </a14:backgroundRemoval>
                      </a14:imgEffect>
                    </a14:imgLayer>
                  </a14:imgProps>
                </a:ext>
              </a:extLst>
            </a:blip>
            <a:stretch>
              <a:fillRect/>
            </a:stretch>
          </xdr:blipFill>
          <xdr:spPr>
            <a:xfrm>
              <a:off x="7905750" y="385763"/>
              <a:ext cx="997450" cy="1278176"/>
            </a:xfrm>
            <a:prstGeom prst="rect">
              <a:avLst/>
            </a:prstGeom>
          </xdr:spPr>
        </xdr:pic>
      </xdr:grp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238125</xdr:colOff>
      <xdr:row>1</xdr:row>
      <xdr:rowOff>127000</xdr:rowOff>
    </xdr:from>
    <xdr:to>
      <xdr:col>14</xdr:col>
      <xdr:colOff>889000</xdr:colOff>
      <xdr:row>17</xdr:row>
      <xdr:rowOff>254000</xdr:rowOff>
    </xdr:to>
    <xdr:sp macro="" textlink="">
      <xdr:nvSpPr>
        <xdr:cNvPr id="2" name="Rounded Rectangle 1"/>
        <xdr:cNvSpPr/>
      </xdr:nvSpPr>
      <xdr:spPr>
        <a:xfrm>
          <a:off x="1228725" y="488950"/>
          <a:ext cx="13528675" cy="5918200"/>
        </a:xfrm>
        <a:prstGeom prst="roundRect">
          <a:avLst>
            <a:gd name="adj" fmla="val 7358"/>
          </a:avLst>
        </a:prstGeom>
        <a:noFill/>
        <a:ln w="57150"/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79375</xdr:colOff>
      <xdr:row>0</xdr:row>
      <xdr:rowOff>111125</xdr:rowOff>
    </xdr:from>
    <xdr:to>
      <xdr:col>4</xdr:col>
      <xdr:colOff>396875</xdr:colOff>
      <xdr:row>1</xdr:row>
      <xdr:rowOff>349250</xdr:rowOff>
    </xdr:to>
    <xdr:sp macro="" textlink="">
      <xdr:nvSpPr>
        <xdr:cNvPr id="3" name="Rounded Rectangle 2">
          <a:hlinkClick xmlns:r="http://schemas.openxmlformats.org/officeDocument/2006/relationships" r:id="rId1"/>
        </xdr:cNvPr>
        <xdr:cNvSpPr/>
      </xdr:nvSpPr>
      <xdr:spPr>
        <a:xfrm>
          <a:off x="2060575" y="111125"/>
          <a:ext cx="2298700" cy="600075"/>
        </a:xfrm>
        <a:prstGeom prst="roundRect">
          <a:avLst/>
        </a:prstGeom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a-IR" sz="1800">
              <a:cs typeface="B Titr" panose="00000700000000000000" pitchFamily="2" charset="-78"/>
            </a:rPr>
            <a:t>منوی اصلی</a:t>
          </a:r>
          <a:endParaRPr lang="en-US" sz="1800">
            <a:cs typeface="B Titr" panose="00000700000000000000" pitchFamily="2" charset="-78"/>
          </a:endParaRPr>
        </a:p>
      </xdr:txBody>
    </xdr:sp>
    <xdr:clientData/>
  </xdr:twoCellAnchor>
  <xdr:twoCellAnchor>
    <xdr:from>
      <xdr:col>4</xdr:col>
      <xdr:colOff>539750</xdr:colOff>
      <xdr:row>0</xdr:row>
      <xdr:rowOff>111125</xdr:rowOff>
    </xdr:from>
    <xdr:to>
      <xdr:col>6</xdr:col>
      <xdr:colOff>857250</xdr:colOff>
      <xdr:row>1</xdr:row>
      <xdr:rowOff>349250</xdr:rowOff>
    </xdr:to>
    <xdr:sp macro="" textlink="">
      <xdr:nvSpPr>
        <xdr:cNvPr id="4" name="Rounded Rectangle 3">
          <a:hlinkClick xmlns:r="http://schemas.openxmlformats.org/officeDocument/2006/relationships" r:id="rId2"/>
        </xdr:cNvPr>
        <xdr:cNvSpPr/>
      </xdr:nvSpPr>
      <xdr:spPr>
        <a:xfrm>
          <a:off x="4502150" y="111125"/>
          <a:ext cx="2298700" cy="600075"/>
        </a:xfrm>
        <a:prstGeom prst="roundRect">
          <a:avLst/>
        </a:prstGeom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a-IR" sz="1800">
              <a:cs typeface="B Titr" panose="00000700000000000000" pitchFamily="2" charset="-78"/>
            </a:rPr>
            <a:t>گزارش پیشرفت پروژه</a:t>
          </a:r>
          <a:endParaRPr lang="en-US" sz="1800">
            <a:cs typeface="B Titr" panose="00000700000000000000" pitchFamily="2" charset="-78"/>
          </a:endParaRPr>
        </a:p>
      </xdr:txBody>
    </xdr:sp>
    <xdr:clientData/>
  </xdr:twoCellAnchor>
  <xdr:twoCellAnchor>
    <xdr:from>
      <xdr:col>7</xdr:col>
      <xdr:colOff>31750</xdr:colOff>
      <xdr:row>0</xdr:row>
      <xdr:rowOff>111125</xdr:rowOff>
    </xdr:from>
    <xdr:to>
      <xdr:col>9</xdr:col>
      <xdr:colOff>349250</xdr:colOff>
      <xdr:row>1</xdr:row>
      <xdr:rowOff>349250</xdr:rowOff>
    </xdr:to>
    <xdr:sp macro="" textlink="">
      <xdr:nvSpPr>
        <xdr:cNvPr id="5" name="Rounded Rectangle 4">
          <a:hlinkClick xmlns:r="http://schemas.openxmlformats.org/officeDocument/2006/relationships" r:id="rId3"/>
        </xdr:cNvPr>
        <xdr:cNvSpPr/>
      </xdr:nvSpPr>
      <xdr:spPr>
        <a:xfrm>
          <a:off x="6965950" y="111125"/>
          <a:ext cx="2298700" cy="600075"/>
        </a:xfrm>
        <a:prstGeom prst="roundRect">
          <a:avLst/>
        </a:prstGeom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marL="0" indent="0" algn="ctr"/>
          <a:r>
            <a:rPr lang="fa-IR" sz="1800">
              <a:solidFill>
                <a:srgbClr val="FF0000"/>
              </a:solidFill>
              <a:latin typeface="+mn-lt"/>
              <a:ea typeface="+mn-ea"/>
              <a:cs typeface="B Titr" panose="00000700000000000000" pitchFamily="2" charset="-78"/>
            </a:rPr>
            <a:t>گزارش ماشین آلات</a:t>
          </a:r>
          <a:endParaRPr lang="en-US" sz="1800">
            <a:solidFill>
              <a:srgbClr val="FF0000"/>
            </a:solidFill>
            <a:latin typeface="+mn-lt"/>
            <a:ea typeface="+mn-ea"/>
            <a:cs typeface="B Titr" panose="00000700000000000000" pitchFamily="2" charset="-78"/>
          </a:endParaRPr>
        </a:p>
      </xdr:txBody>
    </xdr:sp>
    <xdr:clientData/>
  </xdr:twoCellAnchor>
  <xdr:twoCellAnchor>
    <xdr:from>
      <xdr:col>9</xdr:col>
      <xdr:colOff>492125</xdr:colOff>
      <xdr:row>0</xdr:row>
      <xdr:rowOff>111125</xdr:rowOff>
    </xdr:from>
    <xdr:to>
      <xdr:col>11</xdr:col>
      <xdr:colOff>809625</xdr:colOff>
      <xdr:row>1</xdr:row>
      <xdr:rowOff>349250</xdr:rowOff>
    </xdr:to>
    <xdr:sp macro="" textlink="">
      <xdr:nvSpPr>
        <xdr:cNvPr id="6" name="Rounded Rectangle 5">
          <a:hlinkClick xmlns:r="http://schemas.openxmlformats.org/officeDocument/2006/relationships" r:id="rId3"/>
        </xdr:cNvPr>
        <xdr:cNvSpPr/>
      </xdr:nvSpPr>
      <xdr:spPr>
        <a:xfrm>
          <a:off x="9407525" y="111125"/>
          <a:ext cx="2298700" cy="600075"/>
        </a:xfrm>
        <a:prstGeom prst="roundRect">
          <a:avLst/>
        </a:prstGeom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ctr"/>
          <a:r>
            <a:rPr lang="fa-IR" sz="1800">
              <a:solidFill>
                <a:schemeClr val="lt1"/>
              </a:solidFill>
              <a:latin typeface="+mn-lt"/>
              <a:ea typeface="+mn-ea"/>
              <a:cs typeface="B Titr" panose="00000700000000000000" pitchFamily="2" charset="-78"/>
            </a:rPr>
            <a:t>گزارش سوم</a:t>
          </a:r>
          <a:endParaRPr lang="en-US" sz="1800">
            <a:solidFill>
              <a:schemeClr val="lt1"/>
            </a:solidFill>
            <a:latin typeface="+mn-lt"/>
            <a:ea typeface="+mn-ea"/>
            <a:cs typeface="B Titr" panose="00000700000000000000" pitchFamily="2" charset="-78"/>
          </a:endParaRPr>
        </a:p>
      </xdr:txBody>
    </xdr:sp>
    <xdr:clientData/>
  </xdr:twoCellAnchor>
  <xdr:twoCellAnchor>
    <xdr:from>
      <xdr:col>11</xdr:col>
      <xdr:colOff>952500</xdr:colOff>
      <xdr:row>0</xdr:row>
      <xdr:rowOff>111125</xdr:rowOff>
    </xdr:from>
    <xdr:to>
      <xdr:col>14</xdr:col>
      <xdr:colOff>285750</xdr:colOff>
      <xdr:row>1</xdr:row>
      <xdr:rowOff>349250</xdr:rowOff>
    </xdr:to>
    <xdr:sp macro="" textlink="">
      <xdr:nvSpPr>
        <xdr:cNvPr id="7" name="Rounded Rectangle 6">
          <a:hlinkClick xmlns:r="http://schemas.openxmlformats.org/officeDocument/2006/relationships" r:id="rId4"/>
        </xdr:cNvPr>
        <xdr:cNvSpPr/>
      </xdr:nvSpPr>
      <xdr:spPr>
        <a:xfrm>
          <a:off x="11849100" y="111125"/>
          <a:ext cx="2305050" cy="600075"/>
        </a:xfrm>
        <a:prstGeom prst="roundRect">
          <a:avLst/>
        </a:prstGeom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a-IR" sz="1800">
              <a:solidFill>
                <a:schemeClr val="lt1"/>
              </a:solidFill>
              <a:latin typeface="+mn-lt"/>
              <a:ea typeface="+mn-ea"/>
              <a:cs typeface="B Titr" panose="00000700000000000000" pitchFamily="2" charset="-78"/>
            </a:rPr>
            <a:t>گزارش چهارم</a:t>
          </a:r>
          <a:endParaRPr lang="en-US" sz="1800">
            <a:solidFill>
              <a:schemeClr val="lt1"/>
            </a:solidFill>
            <a:latin typeface="+mn-lt"/>
            <a:ea typeface="+mn-ea"/>
            <a:cs typeface="B Titr" panose="00000700000000000000" pitchFamily="2" charset="-78"/>
          </a:endParaRPr>
        </a:p>
      </xdr:txBody>
    </xdr:sp>
    <xdr:clientData/>
  </xdr:twoCellAnchor>
  <xdr:twoCellAnchor>
    <xdr:from>
      <xdr:col>0</xdr:col>
      <xdr:colOff>333375</xdr:colOff>
      <xdr:row>0</xdr:row>
      <xdr:rowOff>190500</xdr:rowOff>
    </xdr:from>
    <xdr:to>
      <xdr:col>1</xdr:col>
      <xdr:colOff>857250</xdr:colOff>
      <xdr:row>4</xdr:row>
      <xdr:rowOff>238125</xdr:rowOff>
    </xdr:to>
    <xdr:sp macro="" textlink="">
      <xdr:nvSpPr>
        <xdr:cNvPr id="8" name="Oval 7"/>
        <xdr:cNvSpPr/>
      </xdr:nvSpPr>
      <xdr:spPr>
        <a:xfrm>
          <a:off x="333375" y="190500"/>
          <a:ext cx="1514475" cy="1495425"/>
        </a:xfrm>
        <a:prstGeom prst="ellipse">
          <a:avLst/>
        </a:prstGeom>
        <a:solidFill>
          <a:schemeClr val="bg1"/>
        </a:solidFill>
        <a:ln w="9525"/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3</xdr:row>
          <xdr:rowOff>158750</xdr:rowOff>
        </xdr:from>
        <xdr:to>
          <xdr:col>14</xdr:col>
          <xdr:colOff>352425</xdr:colOff>
          <xdr:row>8</xdr:row>
          <xdr:rowOff>22225</xdr:rowOff>
        </xdr:to>
        <xdr:pic>
          <xdr:nvPicPr>
            <xdr:cNvPr id="9" name="Picture 8"/>
            <xdr:cNvPicPr>
              <a:picLocks noChangeAspect="1" noChangeArrowheads="1"/>
              <a:extLst>
                <a:ext uri="{84589F7E-364E-4C9E-8A38-B11213B215E9}">
                  <a14:cameraTool cellRange="'Sheet1 (2)'!$H$2:$BB$8" spid="_x0000_s9238"/>
                </a:ext>
              </a:extLst>
            </xdr:cNvPicPr>
          </xdr:nvPicPr>
          <xdr:blipFill>
            <a:blip xmlns:r="http://schemas.openxmlformats.org/officeDocument/2006/relationships" r:embed="rId5"/>
            <a:srcRect/>
            <a:stretch>
              <a:fillRect/>
            </a:stretch>
          </xdr:blipFill>
          <xdr:spPr bwMode="auto">
            <a:xfrm>
              <a:off x="2159000" y="1254125"/>
              <a:ext cx="11972925" cy="16891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142875</xdr:colOff>
          <xdr:row>8</xdr:row>
          <xdr:rowOff>114300</xdr:rowOff>
        </xdr:from>
        <xdr:to>
          <xdr:col>14</xdr:col>
          <xdr:colOff>304800</xdr:colOff>
          <xdr:row>9</xdr:row>
          <xdr:rowOff>114300</xdr:rowOff>
        </xdr:to>
        <xdr:sp macro="" textlink="">
          <xdr:nvSpPr>
            <xdr:cNvPr id="9218" name="Scroll Bar 2" hidden="1">
              <a:extLst>
                <a:ext uri="{63B3BB69-23CF-44E3-9099-C40C66FF867C}">
                  <a14:compatExt spid="_x0000_s92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238125</xdr:colOff>
      <xdr:row>1</xdr:row>
      <xdr:rowOff>127000</xdr:rowOff>
    </xdr:from>
    <xdr:to>
      <xdr:col>14</xdr:col>
      <xdr:colOff>889000</xdr:colOff>
      <xdr:row>17</xdr:row>
      <xdr:rowOff>254000</xdr:rowOff>
    </xdr:to>
    <xdr:sp macro="" textlink="">
      <xdr:nvSpPr>
        <xdr:cNvPr id="2" name="Rounded Rectangle 1"/>
        <xdr:cNvSpPr/>
      </xdr:nvSpPr>
      <xdr:spPr>
        <a:xfrm>
          <a:off x="1228725" y="488950"/>
          <a:ext cx="13528675" cy="5918200"/>
        </a:xfrm>
        <a:prstGeom prst="roundRect">
          <a:avLst>
            <a:gd name="adj" fmla="val 7358"/>
          </a:avLst>
        </a:prstGeom>
        <a:noFill/>
        <a:ln w="57150"/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79375</xdr:colOff>
      <xdr:row>0</xdr:row>
      <xdr:rowOff>111125</xdr:rowOff>
    </xdr:from>
    <xdr:to>
      <xdr:col>4</xdr:col>
      <xdr:colOff>396875</xdr:colOff>
      <xdr:row>1</xdr:row>
      <xdr:rowOff>349250</xdr:rowOff>
    </xdr:to>
    <xdr:sp macro="" textlink="">
      <xdr:nvSpPr>
        <xdr:cNvPr id="3" name="Rounded Rectangle 2">
          <a:hlinkClick xmlns:r="http://schemas.openxmlformats.org/officeDocument/2006/relationships" r:id="rId1"/>
        </xdr:cNvPr>
        <xdr:cNvSpPr/>
      </xdr:nvSpPr>
      <xdr:spPr>
        <a:xfrm>
          <a:off x="2060575" y="111125"/>
          <a:ext cx="2298700" cy="600075"/>
        </a:xfrm>
        <a:prstGeom prst="roundRect">
          <a:avLst/>
        </a:prstGeom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a-IR" sz="1800">
              <a:cs typeface="B Titr" panose="00000700000000000000" pitchFamily="2" charset="-78"/>
            </a:rPr>
            <a:t>منوی اصلی</a:t>
          </a:r>
          <a:endParaRPr lang="en-US" sz="1800">
            <a:cs typeface="B Titr" panose="00000700000000000000" pitchFamily="2" charset="-78"/>
          </a:endParaRPr>
        </a:p>
      </xdr:txBody>
    </xdr:sp>
    <xdr:clientData/>
  </xdr:twoCellAnchor>
  <xdr:twoCellAnchor>
    <xdr:from>
      <xdr:col>4</xdr:col>
      <xdr:colOff>539750</xdr:colOff>
      <xdr:row>0</xdr:row>
      <xdr:rowOff>111125</xdr:rowOff>
    </xdr:from>
    <xdr:to>
      <xdr:col>6</xdr:col>
      <xdr:colOff>857250</xdr:colOff>
      <xdr:row>1</xdr:row>
      <xdr:rowOff>349250</xdr:rowOff>
    </xdr:to>
    <xdr:sp macro="" textlink="">
      <xdr:nvSpPr>
        <xdr:cNvPr id="4" name="Rounded Rectangle 3">
          <a:hlinkClick xmlns:r="http://schemas.openxmlformats.org/officeDocument/2006/relationships" r:id="rId2"/>
        </xdr:cNvPr>
        <xdr:cNvSpPr/>
      </xdr:nvSpPr>
      <xdr:spPr>
        <a:xfrm>
          <a:off x="4502150" y="111125"/>
          <a:ext cx="2298700" cy="600075"/>
        </a:xfrm>
        <a:prstGeom prst="roundRect">
          <a:avLst/>
        </a:prstGeom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a-IR" sz="1800">
              <a:cs typeface="B Titr" panose="00000700000000000000" pitchFamily="2" charset="-78"/>
            </a:rPr>
            <a:t>گزارش پیشرفت پروژه</a:t>
          </a:r>
          <a:endParaRPr lang="en-US" sz="1800">
            <a:cs typeface="B Titr" panose="00000700000000000000" pitchFamily="2" charset="-78"/>
          </a:endParaRPr>
        </a:p>
      </xdr:txBody>
    </xdr:sp>
    <xdr:clientData/>
  </xdr:twoCellAnchor>
  <xdr:twoCellAnchor>
    <xdr:from>
      <xdr:col>7</xdr:col>
      <xdr:colOff>31750</xdr:colOff>
      <xdr:row>0</xdr:row>
      <xdr:rowOff>111125</xdr:rowOff>
    </xdr:from>
    <xdr:to>
      <xdr:col>9</xdr:col>
      <xdr:colOff>349250</xdr:colOff>
      <xdr:row>1</xdr:row>
      <xdr:rowOff>349250</xdr:rowOff>
    </xdr:to>
    <xdr:sp macro="" textlink="">
      <xdr:nvSpPr>
        <xdr:cNvPr id="5" name="Rounded Rectangle 4">
          <a:hlinkClick xmlns:r="http://schemas.openxmlformats.org/officeDocument/2006/relationships" r:id="rId3"/>
        </xdr:cNvPr>
        <xdr:cNvSpPr/>
      </xdr:nvSpPr>
      <xdr:spPr>
        <a:xfrm>
          <a:off x="6965950" y="111125"/>
          <a:ext cx="2298700" cy="600075"/>
        </a:xfrm>
        <a:prstGeom prst="roundRect">
          <a:avLst/>
        </a:prstGeom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marL="0" indent="0" algn="ctr"/>
          <a:r>
            <a:rPr lang="fa-IR" sz="1800">
              <a:solidFill>
                <a:schemeClr val="lt1"/>
              </a:solidFill>
              <a:latin typeface="+mn-lt"/>
              <a:ea typeface="+mn-ea"/>
              <a:cs typeface="B Titr" panose="00000700000000000000" pitchFamily="2" charset="-78"/>
            </a:rPr>
            <a:t>گزارش ماشین آلات</a:t>
          </a:r>
          <a:endParaRPr lang="en-US" sz="1800">
            <a:solidFill>
              <a:schemeClr val="lt1"/>
            </a:solidFill>
            <a:latin typeface="+mn-lt"/>
            <a:ea typeface="+mn-ea"/>
            <a:cs typeface="B Titr" panose="00000700000000000000" pitchFamily="2" charset="-78"/>
          </a:endParaRPr>
        </a:p>
      </xdr:txBody>
    </xdr:sp>
    <xdr:clientData/>
  </xdr:twoCellAnchor>
  <xdr:twoCellAnchor>
    <xdr:from>
      <xdr:col>9</xdr:col>
      <xdr:colOff>492125</xdr:colOff>
      <xdr:row>0</xdr:row>
      <xdr:rowOff>111125</xdr:rowOff>
    </xdr:from>
    <xdr:to>
      <xdr:col>11</xdr:col>
      <xdr:colOff>809625</xdr:colOff>
      <xdr:row>1</xdr:row>
      <xdr:rowOff>349250</xdr:rowOff>
    </xdr:to>
    <xdr:sp macro="" textlink="">
      <xdr:nvSpPr>
        <xdr:cNvPr id="6" name="Rounded Rectangle 5">
          <a:hlinkClick xmlns:r="http://schemas.openxmlformats.org/officeDocument/2006/relationships" r:id="rId4"/>
        </xdr:cNvPr>
        <xdr:cNvSpPr/>
      </xdr:nvSpPr>
      <xdr:spPr>
        <a:xfrm>
          <a:off x="9407525" y="111125"/>
          <a:ext cx="2298700" cy="600075"/>
        </a:xfrm>
        <a:prstGeom prst="roundRect">
          <a:avLst/>
        </a:prstGeom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ctr"/>
          <a:r>
            <a:rPr lang="fa-IR" sz="1800">
              <a:solidFill>
                <a:srgbClr val="FF0000"/>
              </a:solidFill>
              <a:latin typeface="+mn-lt"/>
              <a:ea typeface="+mn-ea"/>
              <a:cs typeface="B Titr" panose="00000700000000000000" pitchFamily="2" charset="-78"/>
            </a:rPr>
            <a:t>گزارش سوم</a:t>
          </a:r>
          <a:endParaRPr lang="en-US" sz="1800">
            <a:solidFill>
              <a:srgbClr val="FF0000"/>
            </a:solidFill>
            <a:latin typeface="+mn-lt"/>
            <a:ea typeface="+mn-ea"/>
            <a:cs typeface="B Titr" panose="00000700000000000000" pitchFamily="2" charset="-78"/>
          </a:endParaRPr>
        </a:p>
      </xdr:txBody>
    </xdr:sp>
    <xdr:clientData/>
  </xdr:twoCellAnchor>
  <xdr:twoCellAnchor>
    <xdr:from>
      <xdr:col>11</xdr:col>
      <xdr:colOff>952500</xdr:colOff>
      <xdr:row>0</xdr:row>
      <xdr:rowOff>111125</xdr:rowOff>
    </xdr:from>
    <xdr:to>
      <xdr:col>14</xdr:col>
      <xdr:colOff>285750</xdr:colOff>
      <xdr:row>1</xdr:row>
      <xdr:rowOff>349250</xdr:rowOff>
    </xdr:to>
    <xdr:sp macro="" textlink="">
      <xdr:nvSpPr>
        <xdr:cNvPr id="7" name="Rounded Rectangle 6">
          <a:hlinkClick xmlns:r="http://schemas.openxmlformats.org/officeDocument/2006/relationships" r:id="rId5"/>
        </xdr:cNvPr>
        <xdr:cNvSpPr/>
      </xdr:nvSpPr>
      <xdr:spPr>
        <a:xfrm>
          <a:off x="11849100" y="111125"/>
          <a:ext cx="2305050" cy="600075"/>
        </a:xfrm>
        <a:prstGeom prst="roundRect">
          <a:avLst/>
        </a:prstGeom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a-IR" sz="1800">
              <a:solidFill>
                <a:schemeClr val="lt1"/>
              </a:solidFill>
              <a:latin typeface="+mn-lt"/>
              <a:ea typeface="+mn-ea"/>
              <a:cs typeface="B Titr" panose="00000700000000000000" pitchFamily="2" charset="-78"/>
            </a:rPr>
            <a:t>گزارش چهارم</a:t>
          </a:r>
          <a:endParaRPr lang="en-US" sz="1800">
            <a:solidFill>
              <a:schemeClr val="lt1"/>
            </a:solidFill>
            <a:latin typeface="+mn-lt"/>
            <a:ea typeface="+mn-ea"/>
            <a:cs typeface="B Titr" panose="00000700000000000000" pitchFamily="2" charset="-78"/>
          </a:endParaRPr>
        </a:p>
      </xdr:txBody>
    </xdr:sp>
    <xdr:clientData/>
  </xdr:twoCellAnchor>
  <xdr:twoCellAnchor>
    <xdr:from>
      <xdr:col>0</xdr:col>
      <xdr:colOff>333375</xdr:colOff>
      <xdr:row>0</xdr:row>
      <xdr:rowOff>190500</xdr:rowOff>
    </xdr:from>
    <xdr:to>
      <xdr:col>1</xdr:col>
      <xdr:colOff>857250</xdr:colOff>
      <xdr:row>4</xdr:row>
      <xdr:rowOff>238125</xdr:rowOff>
    </xdr:to>
    <xdr:sp macro="" textlink="">
      <xdr:nvSpPr>
        <xdr:cNvPr id="8" name="Oval 7"/>
        <xdr:cNvSpPr/>
      </xdr:nvSpPr>
      <xdr:spPr>
        <a:xfrm>
          <a:off x="333375" y="190500"/>
          <a:ext cx="1514475" cy="1495425"/>
        </a:xfrm>
        <a:prstGeom prst="ellipse">
          <a:avLst/>
        </a:prstGeom>
        <a:solidFill>
          <a:schemeClr val="bg1"/>
        </a:solidFill>
        <a:ln w="9525"/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635000</xdr:colOff>
      <xdr:row>3</xdr:row>
      <xdr:rowOff>285750</xdr:rowOff>
    </xdr:from>
    <xdr:to>
      <xdr:col>5</xdr:col>
      <xdr:colOff>980281</xdr:colOff>
      <xdr:row>11</xdr:row>
      <xdr:rowOff>119177</xdr:rowOff>
    </xdr:to>
    <xdr:grpSp>
      <xdr:nvGrpSpPr>
        <xdr:cNvPr id="44" name="Group 43"/>
        <xdr:cNvGrpSpPr/>
      </xdr:nvGrpSpPr>
      <xdr:grpSpPr>
        <a:xfrm>
          <a:off x="2603500" y="1381125"/>
          <a:ext cx="3298031" cy="2754427"/>
          <a:chOff x="8676255" y="1161030"/>
          <a:chExt cx="3298031" cy="2754427"/>
        </a:xfrm>
      </xdr:grpSpPr>
      <xdr:graphicFrame macro="">
        <xdr:nvGraphicFramePr>
          <xdr:cNvPr id="45" name="Chart 44"/>
          <xdr:cNvGraphicFramePr>
            <a:graphicFrameLocks/>
          </xdr:cNvGraphicFramePr>
        </xdr:nvGraphicFramePr>
        <xdr:xfrm>
          <a:off x="8676255" y="1161030"/>
          <a:ext cx="3298031" cy="2754427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6"/>
          </a:graphicData>
        </a:graphic>
      </xdr:graphicFrame>
      <xdr:sp macro="" textlink="">
        <xdr:nvSpPr>
          <xdr:cNvPr id="46" name="Oval 45"/>
          <xdr:cNvSpPr/>
        </xdr:nvSpPr>
        <xdr:spPr>
          <a:xfrm flipH="1">
            <a:off x="10150929" y="2246880"/>
            <a:ext cx="341880" cy="515371"/>
          </a:xfrm>
          <a:prstGeom prst="ellipse">
            <a:avLst/>
          </a:prstGeom>
        </xdr:spPr>
        <xdr:style>
          <a:lnRef idx="0">
            <a:schemeClr val="dk1"/>
          </a:lnRef>
          <a:fillRef idx="3">
            <a:schemeClr val="dk1"/>
          </a:fillRef>
          <a:effectRef idx="3">
            <a:schemeClr val="dk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en-US"/>
          </a:p>
        </xdr:txBody>
      </xdr:sp>
      <xdr:sp macro="" textlink="$I$7">
        <xdr:nvSpPr>
          <xdr:cNvPr id="47" name="TextBox 46"/>
          <xdr:cNvSpPr txBox="1"/>
        </xdr:nvSpPr>
        <xdr:spPr>
          <a:xfrm flipH="1">
            <a:off x="9878786" y="3010580"/>
            <a:ext cx="952500" cy="428625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 rtl="1"/>
            <a:fld id="{4860717B-F87B-4CDA-9E21-79F57C21804F}" type="TxLink">
              <a:rPr lang="en-US" sz="2400" b="0" i="0" u="none" strike="noStrike">
                <a:solidFill>
                  <a:srgbClr val="000000"/>
                </a:solidFill>
                <a:latin typeface="Impact" panose="020B0806030902050204" pitchFamily="34" charset="0"/>
                <a:cs typeface="B Titr"/>
              </a:rPr>
              <a:pPr algn="ctr" rtl="1"/>
              <a:t> </a:t>
            </a:fld>
            <a:endParaRPr lang="en-US" sz="2400">
              <a:latin typeface="Impact" panose="020B0806030902050204" pitchFamily="34" charset="0"/>
            </a:endParaRPr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365126</xdr:colOff>
          <xdr:row>2</xdr:row>
          <xdr:rowOff>206375</xdr:rowOff>
        </xdr:from>
        <xdr:to>
          <xdr:col>10</xdr:col>
          <xdr:colOff>333376</xdr:colOff>
          <xdr:row>16</xdr:row>
          <xdr:rowOff>349250</xdr:rowOff>
        </xdr:to>
        <xdr:pic>
          <xdr:nvPicPr>
            <xdr:cNvPr id="55" name="Picture 54"/>
            <xdr:cNvPicPr>
              <a:picLocks noChangeAspect="1" noChangeArrowheads="1"/>
              <a:extLst>
                <a:ext uri="{84589F7E-364E-4C9E-8A38-B11213B215E9}">
                  <a14:cameraTool cellRange="Sheet22!$E$2:$G$9" spid="_x0000_s10264"/>
                </a:ext>
              </a:extLst>
            </xdr:cNvPicPr>
          </xdr:nvPicPr>
          <xdr:blipFill rotWithShape="1">
            <a:blip xmlns:r="http://schemas.openxmlformats.org/officeDocument/2006/relationships" r:embed="rId7"/>
            <a:srcRect r="9091"/>
            <a:stretch>
              <a:fillRect/>
            </a:stretch>
          </xdr:blipFill>
          <xdr:spPr bwMode="auto">
            <a:xfrm>
              <a:off x="8239126" y="936625"/>
              <a:ext cx="1936750" cy="525462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349250</xdr:colOff>
          <xdr:row>7</xdr:row>
          <xdr:rowOff>0</xdr:rowOff>
        </xdr:from>
        <xdr:to>
          <xdr:col>8</xdr:col>
          <xdr:colOff>539750</xdr:colOff>
          <xdr:row>10</xdr:row>
          <xdr:rowOff>254000</xdr:rowOff>
        </xdr:to>
        <xdr:pic>
          <xdr:nvPicPr>
            <xdr:cNvPr id="56" name="Picture 55"/>
            <xdr:cNvPicPr>
              <a:picLocks noChangeAspect="1"/>
              <a:extLst>
                <a:ext uri="{84589F7E-364E-4C9E-8A38-B11213B215E9}">
                  <a14:cameraTool cellRange="my_pic" spid="_x0000_s10265"/>
                </a:ext>
              </a:extLst>
            </xdr:cNvPicPr>
          </xdr:nvPicPr>
          <xdr:blipFill>
            <a:blip xmlns:r="http://schemas.openxmlformats.org/officeDocument/2006/relationships" r:embed="rId8"/>
            <a:stretch>
              <a:fillRect/>
            </a:stretch>
          </xdr:blipFill>
          <xdr:spPr>
            <a:xfrm>
              <a:off x="6254750" y="2555875"/>
              <a:ext cx="2159000" cy="1349375"/>
            </a:xfrm>
            <a:prstGeom prst="rect">
              <a:avLst/>
            </a:prstGeom>
          </xdr:spPr>
        </xdr:pic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238125</xdr:colOff>
      <xdr:row>1</xdr:row>
      <xdr:rowOff>127000</xdr:rowOff>
    </xdr:from>
    <xdr:to>
      <xdr:col>14</xdr:col>
      <xdr:colOff>889000</xdr:colOff>
      <xdr:row>17</xdr:row>
      <xdr:rowOff>254000</xdr:rowOff>
    </xdr:to>
    <xdr:sp macro="" textlink="">
      <xdr:nvSpPr>
        <xdr:cNvPr id="2" name="Rounded Rectangle 1"/>
        <xdr:cNvSpPr/>
      </xdr:nvSpPr>
      <xdr:spPr>
        <a:xfrm>
          <a:off x="1228725" y="488950"/>
          <a:ext cx="13528675" cy="5918200"/>
        </a:xfrm>
        <a:prstGeom prst="roundRect">
          <a:avLst>
            <a:gd name="adj" fmla="val 7358"/>
          </a:avLst>
        </a:prstGeom>
        <a:noFill/>
        <a:ln w="57150"/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79375</xdr:colOff>
      <xdr:row>0</xdr:row>
      <xdr:rowOff>111125</xdr:rowOff>
    </xdr:from>
    <xdr:to>
      <xdr:col>4</xdr:col>
      <xdr:colOff>396875</xdr:colOff>
      <xdr:row>1</xdr:row>
      <xdr:rowOff>349250</xdr:rowOff>
    </xdr:to>
    <xdr:sp macro="" textlink="">
      <xdr:nvSpPr>
        <xdr:cNvPr id="3" name="Rounded Rectangle 2">
          <a:hlinkClick xmlns:r="http://schemas.openxmlformats.org/officeDocument/2006/relationships" r:id="rId1"/>
        </xdr:cNvPr>
        <xdr:cNvSpPr/>
      </xdr:nvSpPr>
      <xdr:spPr>
        <a:xfrm>
          <a:off x="2060575" y="111125"/>
          <a:ext cx="2298700" cy="600075"/>
        </a:xfrm>
        <a:prstGeom prst="roundRect">
          <a:avLst/>
        </a:prstGeom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a-IR" sz="1800">
              <a:cs typeface="B Titr" panose="00000700000000000000" pitchFamily="2" charset="-78"/>
            </a:rPr>
            <a:t>منوی اصلی</a:t>
          </a:r>
          <a:endParaRPr lang="en-US" sz="1800">
            <a:cs typeface="B Titr" panose="00000700000000000000" pitchFamily="2" charset="-78"/>
          </a:endParaRPr>
        </a:p>
      </xdr:txBody>
    </xdr:sp>
    <xdr:clientData/>
  </xdr:twoCellAnchor>
  <xdr:twoCellAnchor>
    <xdr:from>
      <xdr:col>4</xdr:col>
      <xdr:colOff>539750</xdr:colOff>
      <xdr:row>0</xdr:row>
      <xdr:rowOff>111125</xdr:rowOff>
    </xdr:from>
    <xdr:to>
      <xdr:col>6</xdr:col>
      <xdr:colOff>857250</xdr:colOff>
      <xdr:row>1</xdr:row>
      <xdr:rowOff>349250</xdr:rowOff>
    </xdr:to>
    <xdr:sp macro="" textlink="">
      <xdr:nvSpPr>
        <xdr:cNvPr id="4" name="Rounded Rectangle 3">
          <a:hlinkClick xmlns:r="http://schemas.openxmlformats.org/officeDocument/2006/relationships" r:id="rId2"/>
        </xdr:cNvPr>
        <xdr:cNvSpPr/>
      </xdr:nvSpPr>
      <xdr:spPr>
        <a:xfrm>
          <a:off x="4502150" y="111125"/>
          <a:ext cx="2298700" cy="600075"/>
        </a:xfrm>
        <a:prstGeom prst="roundRect">
          <a:avLst/>
        </a:prstGeom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a-IR" sz="1800">
              <a:cs typeface="B Titr" panose="00000700000000000000" pitchFamily="2" charset="-78"/>
            </a:rPr>
            <a:t>گزارش پیشرفت پروژه</a:t>
          </a:r>
          <a:endParaRPr lang="en-US" sz="1800">
            <a:cs typeface="B Titr" panose="00000700000000000000" pitchFamily="2" charset="-78"/>
          </a:endParaRPr>
        </a:p>
      </xdr:txBody>
    </xdr:sp>
    <xdr:clientData/>
  </xdr:twoCellAnchor>
  <xdr:twoCellAnchor>
    <xdr:from>
      <xdr:col>7</xdr:col>
      <xdr:colOff>31750</xdr:colOff>
      <xdr:row>0</xdr:row>
      <xdr:rowOff>111125</xdr:rowOff>
    </xdr:from>
    <xdr:to>
      <xdr:col>9</xdr:col>
      <xdr:colOff>349250</xdr:colOff>
      <xdr:row>1</xdr:row>
      <xdr:rowOff>349250</xdr:rowOff>
    </xdr:to>
    <xdr:sp macro="" textlink="">
      <xdr:nvSpPr>
        <xdr:cNvPr id="5" name="Rounded Rectangle 4">
          <a:hlinkClick xmlns:r="http://schemas.openxmlformats.org/officeDocument/2006/relationships" r:id="rId3"/>
        </xdr:cNvPr>
        <xdr:cNvSpPr/>
      </xdr:nvSpPr>
      <xdr:spPr>
        <a:xfrm>
          <a:off x="6965950" y="111125"/>
          <a:ext cx="2298700" cy="600075"/>
        </a:xfrm>
        <a:prstGeom prst="roundRect">
          <a:avLst/>
        </a:prstGeom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marL="0" indent="0" algn="ctr"/>
          <a:r>
            <a:rPr lang="fa-IR" sz="1800">
              <a:solidFill>
                <a:schemeClr val="lt1"/>
              </a:solidFill>
              <a:latin typeface="+mn-lt"/>
              <a:ea typeface="+mn-ea"/>
              <a:cs typeface="B Titr" panose="00000700000000000000" pitchFamily="2" charset="-78"/>
            </a:rPr>
            <a:t>گزارش ماشین آلات</a:t>
          </a:r>
          <a:endParaRPr lang="en-US" sz="1800">
            <a:solidFill>
              <a:schemeClr val="lt1"/>
            </a:solidFill>
            <a:latin typeface="+mn-lt"/>
            <a:ea typeface="+mn-ea"/>
            <a:cs typeface="B Titr" panose="00000700000000000000" pitchFamily="2" charset="-78"/>
          </a:endParaRPr>
        </a:p>
      </xdr:txBody>
    </xdr:sp>
    <xdr:clientData/>
  </xdr:twoCellAnchor>
  <xdr:twoCellAnchor>
    <xdr:from>
      <xdr:col>9</xdr:col>
      <xdr:colOff>492125</xdr:colOff>
      <xdr:row>0</xdr:row>
      <xdr:rowOff>111125</xdr:rowOff>
    </xdr:from>
    <xdr:to>
      <xdr:col>11</xdr:col>
      <xdr:colOff>809625</xdr:colOff>
      <xdr:row>1</xdr:row>
      <xdr:rowOff>349250</xdr:rowOff>
    </xdr:to>
    <xdr:sp macro="" textlink="">
      <xdr:nvSpPr>
        <xdr:cNvPr id="6" name="Rounded Rectangle 5">
          <a:hlinkClick xmlns:r="http://schemas.openxmlformats.org/officeDocument/2006/relationships" r:id="rId4"/>
        </xdr:cNvPr>
        <xdr:cNvSpPr/>
      </xdr:nvSpPr>
      <xdr:spPr>
        <a:xfrm>
          <a:off x="9407525" y="111125"/>
          <a:ext cx="2298700" cy="600075"/>
        </a:xfrm>
        <a:prstGeom prst="roundRect">
          <a:avLst/>
        </a:prstGeom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ctr"/>
          <a:r>
            <a:rPr lang="fa-IR" sz="1800">
              <a:solidFill>
                <a:schemeClr val="lt1"/>
              </a:solidFill>
              <a:latin typeface="+mn-lt"/>
              <a:ea typeface="+mn-ea"/>
              <a:cs typeface="B Titr" panose="00000700000000000000" pitchFamily="2" charset="-78"/>
            </a:rPr>
            <a:t>گزارش سوم</a:t>
          </a:r>
          <a:endParaRPr lang="en-US" sz="1800">
            <a:solidFill>
              <a:schemeClr val="lt1"/>
            </a:solidFill>
            <a:latin typeface="+mn-lt"/>
            <a:ea typeface="+mn-ea"/>
            <a:cs typeface="B Titr" panose="00000700000000000000" pitchFamily="2" charset="-78"/>
          </a:endParaRPr>
        </a:p>
      </xdr:txBody>
    </xdr:sp>
    <xdr:clientData/>
  </xdr:twoCellAnchor>
  <xdr:twoCellAnchor>
    <xdr:from>
      <xdr:col>11</xdr:col>
      <xdr:colOff>952500</xdr:colOff>
      <xdr:row>0</xdr:row>
      <xdr:rowOff>111125</xdr:rowOff>
    </xdr:from>
    <xdr:to>
      <xdr:col>14</xdr:col>
      <xdr:colOff>285750</xdr:colOff>
      <xdr:row>1</xdr:row>
      <xdr:rowOff>349250</xdr:rowOff>
    </xdr:to>
    <xdr:sp macro="" textlink="">
      <xdr:nvSpPr>
        <xdr:cNvPr id="7" name="Rounded Rectangle 6">
          <a:hlinkClick xmlns:r="http://schemas.openxmlformats.org/officeDocument/2006/relationships" r:id="rId5"/>
        </xdr:cNvPr>
        <xdr:cNvSpPr/>
      </xdr:nvSpPr>
      <xdr:spPr>
        <a:xfrm>
          <a:off x="11849100" y="111125"/>
          <a:ext cx="2305050" cy="600075"/>
        </a:xfrm>
        <a:prstGeom prst="roundRect">
          <a:avLst/>
        </a:prstGeom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a-IR" sz="1800">
              <a:solidFill>
                <a:srgbClr val="FF0000"/>
              </a:solidFill>
              <a:latin typeface="+mn-lt"/>
              <a:ea typeface="+mn-ea"/>
              <a:cs typeface="B Titr" panose="00000700000000000000" pitchFamily="2" charset="-78"/>
            </a:rPr>
            <a:t>گزارش چهارم</a:t>
          </a:r>
          <a:endParaRPr lang="en-US" sz="1800">
            <a:solidFill>
              <a:srgbClr val="FF0000"/>
            </a:solidFill>
            <a:latin typeface="+mn-lt"/>
            <a:ea typeface="+mn-ea"/>
            <a:cs typeface="B Titr" panose="00000700000000000000" pitchFamily="2" charset="-78"/>
          </a:endParaRPr>
        </a:p>
      </xdr:txBody>
    </xdr:sp>
    <xdr:clientData/>
  </xdr:twoCellAnchor>
  <xdr:twoCellAnchor>
    <xdr:from>
      <xdr:col>0</xdr:col>
      <xdr:colOff>333375</xdr:colOff>
      <xdr:row>0</xdr:row>
      <xdr:rowOff>190500</xdr:rowOff>
    </xdr:from>
    <xdr:to>
      <xdr:col>1</xdr:col>
      <xdr:colOff>857250</xdr:colOff>
      <xdr:row>4</xdr:row>
      <xdr:rowOff>238125</xdr:rowOff>
    </xdr:to>
    <xdr:sp macro="" textlink="">
      <xdr:nvSpPr>
        <xdr:cNvPr id="8" name="Oval 7"/>
        <xdr:cNvSpPr/>
      </xdr:nvSpPr>
      <xdr:spPr>
        <a:xfrm>
          <a:off x="333375" y="190500"/>
          <a:ext cx="1514475" cy="1495425"/>
        </a:xfrm>
        <a:prstGeom prst="ellipse">
          <a:avLst/>
        </a:prstGeom>
        <a:solidFill>
          <a:schemeClr val="bg1"/>
        </a:solidFill>
        <a:ln w="9525"/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63500</xdr:colOff>
          <xdr:row>2</xdr:row>
          <xdr:rowOff>111125</xdr:rowOff>
        </xdr:from>
        <xdr:to>
          <xdr:col>5</xdr:col>
          <xdr:colOff>635000</xdr:colOff>
          <xdr:row>16</xdr:row>
          <xdr:rowOff>254000</xdr:rowOff>
        </xdr:to>
        <xdr:pic>
          <xdr:nvPicPr>
            <xdr:cNvPr id="12" name="Picture 11"/>
            <xdr:cNvPicPr>
              <a:picLocks noChangeAspect="1" noChangeArrowheads="1"/>
              <a:extLst>
                <a:ext uri="{84589F7E-364E-4C9E-8A38-B11213B215E9}">
                  <a14:cameraTool cellRange="Sheet22!$E$2:$G$9" spid="_x0000_s11276"/>
                </a:ext>
              </a:extLst>
            </xdr:cNvPicPr>
          </xdr:nvPicPr>
          <xdr:blipFill rotWithShape="1">
            <a:blip xmlns:r="http://schemas.openxmlformats.org/officeDocument/2006/relationships" r:embed="rId6"/>
            <a:srcRect l="13077" r="11539"/>
            <a:stretch>
              <a:fillRect/>
            </a:stretch>
          </xdr:blipFill>
          <xdr:spPr bwMode="auto">
            <a:xfrm>
              <a:off x="4000500" y="841375"/>
              <a:ext cx="1555750" cy="525462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381000</xdr:colOff>
          <xdr:row>4</xdr:row>
          <xdr:rowOff>219075</xdr:rowOff>
        </xdr:from>
        <xdr:to>
          <xdr:col>9</xdr:col>
          <xdr:colOff>466725</xdr:colOff>
          <xdr:row>6</xdr:row>
          <xdr:rowOff>28575</xdr:rowOff>
        </xdr:to>
        <xdr:sp macro="" textlink="">
          <xdr:nvSpPr>
            <xdr:cNvPr id="11271" name="Drop Down 7" hidden="1">
              <a:extLst>
                <a:ext uri="{63B3BB69-23CF-44E3-9099-C40C66FF867C}">
                  <a14:compatExt spid="_x0000_s112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22112</xdr:colOff>
      <xdr:row>4</xdr:row>
      <xdr:rowOff>154101</xdr:rowOff>
    </xdr:from>
    <xdr:to>
      <xdr:col>14</xdr:col>
      <xdr:colOff>3320143</xdr:colOff>
      <xdr:row>15</xdr:row>
      <xdr:rowOff>132671</xdr:rowOff>
    </xdr:to>
    <xdr:grpSp>
      <xdr:nvGrpSpPr>
        <xdr:cNvPr id="5" name="Group 4"/>
        <xdr:cNvGrpSpPr/>
      </xdr:nvGrpSpPr>
      <xdr:grpSpPr>
        <a:xfrm>
          <a:off x="8499362" y="1278051"/>
          <a:ext cx="3298031" cy="2797970"/>
          <a:chOff x="8676255" y="1161030"/>
          <a:chExt cx="3298031" cy="2754427"/>
        </a:xfrm>
      </xdr:grpSpPr>
      <xdr:graphicFrame macro="">
        <xdr:nvGraphicFramePr>
          <xdr:cNvPr id="2" name="Chart 1"/>
          <xdr:cNvGraphicFramePr>
            <a:graphicFrameLocks/>
          </xdr:cNvGraphicFramePr>
        </xdr:nvGraphicFramePr>
        <xdr:xfrm>
          <a:off x="8676255" y="1161030"/>
          <a:ext cx="3298031" cy="2754427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">
        <xdr:nvSpPr>
          <xdr:cNvPr id="3" name="Oval 2"/>
          <xdr:cNvSpPr/>
        </xdr:nvSpPr>
        <xdr:spPr>
          <a:xfrm flipH="1">
            <a:off x="10150929" y="2246880"/>
            <a:ext cx="341880" cy="515371"/>
          </a:xfrm>
          <a:prstGeom prst="ellipse">
            <a:avLst/>
          </a:prstGeom>
        </xdr:spPr>
        <xdr:style>
          <a:lnRef idx="0">
            <a:schemeClr val="dk1"/>
          </a:lnRef>
          <a:fillRef idx="3">
            <a:schemeClr val="dk1"/>
          </a:fillRef>
          <a:effectRef idx="3">
            <a:schemeClr val="dk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en-US"/>
          </a:p>
        </xdr:txBody>
      </xdr:sp>
      <xdr:sp macro="" textlink="$I$7">
        <xdr:nvSpPr>
          <xdr:cNvPr id="4" name="TextBox 3"/>
          <xdr:cNvSpPr txBox="1"/>
        </xdr:nvSpPr>
        <xdr:spPr>
          <a:xfrm flipH="1">
            <a:off x="9878786" y="3010580"/>
            <a:ext cx="952500" cy="428625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 rtl="1"/>
            <a:fld id="{4860717B-F87B-4CDA-9E21-79F57C21804F}" type="TxLink">
              <a:rPr lang="en-US" sz="2400" b="0" i="0" u="none" strike="noStrike">
                <a:solidFill>
                  <a:srgbClr val="000000"/>
                </a:solidFill>
                <a:latin typeface="Impact" panose="020B0806030902050204" pitchFamily="34" charset="0"/>
                <a:cs typeface="B Titr"/>
              </a:rPr>
              <a:pPr algn="ctr" rtl="1"/>
              <a:t>90%</a:t>
            </a:fld>
            <a:endParaRPr lang="en-US" sz="2400">
              <a:latin typeface="Impact" panose="020B0806030902050204" pitchFamily="34" charset="0"/>
            </a:endParaRPr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428625</xdr:colOff>
          <xdr:row>4</xdr:row>
          <xdr:rowOff>95250</xdr:rowOff>
        </xdr:from>
        <xdr:to>
          <xdr:col>13</xdr:col>
          <xdr:colOff>561975</xdr:colOff>
          <xdr:row>10</xdr:row>
          <xdr:rowOff>152400</xdr:rowOff>
        </xdr:to>
        <xdr:sp macro="" textlink="">
          <xdr:nvSpPr>
            <xdr:cNvPr id="17409" name="List Box 1" hidden="1">
              <a:extLst>
                <a:ext uri="{63B3BB69-23CF-44E3-9099-C40C66FF867C}">
                  <a14:compatExt spid="_x0000_s174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171450</xdr:colOff>
          <xdr:row>8</xdr:row>
          <xdr:rowOff>76200</xdr:rowOff>
        </xdr:from>
        <xdr:to>
          <xdr:col>9</xdr:col>
          <xdr:colOff>504825</xdr:colOff>
          <xdr:row>9</xdr:row>
          <xdr:rowOff>66675</xdr:rowOff>
        </xdr:to>
        <xdr:sp macro="" textlink="">
          <xdr:nvSpPr>
            <xdr:cNvPr id="17410" name="Drop Down 2" hidden="1">
              <a:extLst>
                <a:ext uri="{63B3BB69-23CF-44E3-9099-C40C66FF867C}">
                  <a14:compatExt spid="_x0000_s174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952500</xdr:colOff>
      <xdr:row>2</xdr:row>
      <xdr:rowOff>1513</xdr:rowOff>
    </xdr:from>
    <xdr:to>
      <xdr:col>6</xdr:col>
      <xdr:colOff>52917</xdr:colOff>
      <xdr:row>4</xdr:row>
      <xdr:rowOff>1109739</xdr:rowOff>
    </xdr:to>
    <xdr:sp macro="" textlink="">
      <xdr:nvSpPr>
        <xdr:cNvPr id="2" name="Rounded Rectangle 1"/>
        <xdr:cNvSpPr/>
      </xdr:nvSpPr>
      <xdr:spPr>
        <a:xfrm>
          <a:off x="4925786" y="736299"/>
          <a:ext cx="1087060" cy="3367011"/>
        </a:xfrm>
        <a:prstGeom prst="roundRect">
          <a:avLst/>
        </a:prstGeom>
        <a:noFill/>
        <a:ln w="571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326571</xdr:colOff>
      <xdr:row>5</xdr:row>
      <xdr:rowOff>0</xdr:rowOff>
    </xdr:from>
    <xdr:to>
      <xdr:col>5</xdr:col>
      <xdr:colOff>748393</xdr:colOff>
      <xdr:row>8</xdr:row>
      <xdr:rowOff>27214</xdr:rowOff>
    </xdr:to>
    <xdr:sp macro="" textlink="">
      <xdr:nvSpPr>
        <xdr:cNvPr id="3" name="Rounded Rectangle 2"/>
        <xdr:cNvSpPr/>
      </xdr:nvSpPr>
      <xdr:spPr>
        <a:xfrm>
          <a:off x="5293178" y="4122964"/>
          <a:ext cx="421822" cy="1129393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3.bin"/><Relationship Id="rId5" Type="http://schemas.openxmlformats.org/officeDocument/2006/relationships/ctrlProp" Target="../ctrlProps/ctrlProp7.xml"/><Relationship Id="rId4" Type="http://schemas.openxmlformats.org/officeDocument/2006/relationships/ctrlProp" Target="../ctrlProps/ctrlProp6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2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D8"/>
  <sheetViews>
    <sheetView topLeftCell="A4" zoomScale="60" zoomScaleNormal="60" workbookViewId="0">
      <selection activeCell="C6" sqref="C6"/>
    </sheetView>
  </sheetViews>
  <sheetFormatPr defaultRowHeight="15" x14ac:dyDescent="0.25"/>
  <cols>
    <col min="1" max="2" width="8.6640625" style="18"/>
    <col min="3" max="3" width="7" style="18" bestFit="1" customWidth="1"/>
    <col min="4" max="4" width="7.4140625" style="18" bestFit="1" customWidth="1"/>
    <col min="5" max="5" width="18.83203125" style="18" customWidth="1"/>
    <col min="6" max="16384" width="8.6640625" style="18"/>
  </cols>
  <sheetData>
    <row r="1" spans="3:4" ht="106.5" customHeight="1" x14ac:dyDescent="0.25">
      <c r="C1" s="56" t="s">
        <v>3</v>
      </c>
      <c r="D1" s="56" t="s">
        <v>14</v>
      </c>
    </row>
    <row r="2" spans="3:4" ht="106.5" customHeight="1" x14ac:dyDescent="0.25">
      <c r="C2" s="57">
        <v>0.92091292735873431</v>
      </c>
      <c r="D2" s="58" t="s">
        <v>28</v>
      </c>
    </row>
    <row r="3" spans="3:4" ht="106.5" customHeight="1" x14ac:dyDescent="0.25">
      <c r="C3" s="57">
        <v>0.68936704449791741</v>
      </c>
      <c r="D3" s="58" t="s">
        <v>29</v>
      </c>
    </row>
    <row r="4" spans="3:4" ht="106.5" customHeight="1" x14ac:dyDescent="0.25">
      <c r="C4" s="57">
        <v>0.22103817722297781</v>
      </c>
      <c r="D4" s="58" t="s">
        <v>30</v>
      </c>
    </row>
    <row r="5" spans="3:4" ht="106.5" customHeight="1" x14ac:dyDescent="0.25">
      <c r="C5" s="57">
        <v>0.95406820253960423</v>
      </c>
      <c r="D5" s="58" t="s">
        <v>31</v>
      </c>
    </row>
    <row r="6" spans="3:4" ht="106.5" customHeight="1" x14ac:dyDescent="0.25">
      <c r="C6" s="57">
        <v>0.7105514879598076</v>
      </c>
      <c r="D6" s="58" t="s">
        <v>32</v>
      </c>
    </row>
    <row r="7" spans="3:4" ht="106.5" customHeight="1" x14ac:dyDescent="0.25">
      <c r="C7" s="57">
        <v>0.88747043969061645</v>
      </c>
      <c r="D7" s="58" t="s">
        <v>33</v>
      </c>
    </row>
    <row r="8" spans="3:4" ht="106.5" customHeight="1" x14ac:dyDescent="0.25">
      <c r="C8" s="57">
        <v>1</v>
      </c>
      <c r="D8" s="58" t="s">
        <v>34</v>
      </c>
    </row>
  </sheetData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6" sqref="E6"/>
    </sheetView>
  </sheetViews>
  <sheetFormatPr defaultRowHeight="28.5" x14ac:dyDescent="0.7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B8"/>
  <sheetViews>
    <sheetView showGridLines="0" zoomScale="50" zoomScaleNormal="50" workbookViewId="0">
      <selection activeCell="S25" sqref="S25"/>
    </sheetView>
  </sheetViews>
  <sheetFormatPr defaultRowHeight="15" x14ac:dyDescent="0.25"/>
  <cols>
    <col min="1" max="2" width="2.58203125" style="6" customWidth="1"/>
    <col min="3" max="3" width="10.5" style="6" bestFit="1" customWidth="1"/>
    <col min="4" max="4" width="6.75" style="6" bestFit="1" customWidth="1"/>
    <col min="5" max="5" width="8.6640625" style="6"/>
    <col min="6" max="6" width="7.33203125" style="6" bestFit="1" customWidth="1"/>
    <col min="7" max="7" width="2.5" style="6" customWidth="1"/>
    <col min="8" max="8" width="2.1640625" style="6" bestFit="1" customWidth="1"/>
    <col min="9" max="50" width="2.25" style="6" bestFit="1" customWidth="1"/>
    <col min="51" max="54" width="2.1640625" style="6" bestFit="1" customWidth="1"/>
    <col min="55" max="16384" width="8.6640625" style="6"/>
  </cols>
  <sheetData>
    <row r="1" spans="1:54" x14ac:dyDescent="0.25">
      <c r="A1" s="6">
        <v>16</v>
      </c>
    </row>
    <row r="2" spans="1:54" ht="40.5" customHeight="1" x14ac:dyDescent="0.25">
      <c r="H2" s="17">
        <f>D4+A1</f>
        <v>41918</v>
      </c>
      <c r="I2" s="17">
        <f>H2+1</f>
        <v>41919</v>
      </c>
      <c r="J2" s="17">
        <f t="shared" ref="J2:BB2" si="0">I2+1</f>
        <v>41920</v>
      </c>
      <c r="K2" s="17">
        <f t="shared" si="0"/>
        <v>41921</v>
      </c>
      <c r="L2" s="17">
        <f t="shared" si="0"/>
        <v>41922</v>
      </c>
      <c r="M2" s="17">
        <f t="shared" si="0"/>
        <v>41923</v>
      </c>
      <c r="N2" s="17">
        <f t="shared" si="0"/>
        <v>41924</v>
      </c>
      <c r="O2" s="17">
        <f t="shared" si="0"/>
        <v>41925</v>
      </c>
      <c r="P2" s="17">
        <f t="shared" si="0"/>
        <v>41926</v>
      </c>
      <c r="Q2" s="17">
        <f t="shared" si="0"/>
        <v>41927</v>
      </c>
      <c r="R2" s="17">
        <f t="shared" si="0"/>
        <v>41928</v>
      </c>
      <c r="S2" s="17">
        <f t="shared" si="0"/>
        <v>41929</v>
      </c>
      <c r="T2" s="17">
        <f t="shared" si="0"/>
        <v>41930</v>
      </c>
      <c r="U2" s="17">
        <f t="shared" si="0"/>
        <v>41931</v>
      </c>
      <c r="V2" s="17">
        <f t="shared" si="0"/>
        <v>41932</v>
      </c>
      <c r="W2" s="17">
        <f t="shared" si="0"/>
        <v>41933</v>
      </c>
      <c r="X2" s="17">
        <f t="shared" si="0"/>
        <v>41934</v>
      </c>
      <c r="Y2" s="17">
        <f t="shared" si="0"/>
        <v>41935</v>
      </c>
      <c r="Z2" s="17">
        <f t="shared" si="0"/>
        <v>41936</v>
      </c>
      <c r="AA2" s="17">
        <f t="shared" si="0"/>
        <v>41937</v>
      </c>
      <c r="AB2" s="17">
        <f t="shared" si="0"/>
        <v>41938</v>
      </c>
      <c r="AC2" s="17">
        <f t="shared" si="0"/>
        <v>41939</v>
      </c>
      <c r="AD2" s="17">
        <f t="shared" si="0"/>
        <v>41940</v>
      </c>
      <c r="AE2" s="17">
        <f t="shared" si="0"/>
        <v>41941</v>
      </c>
      <c r="AF2" s="17">
        <f t="shared" si="0"/>
        <v>41942</v>
      </c>
      <c r="AG2" s="17">
        <f t="shared" si="0"/>
        <v>41943</v>
      </c>
      <c r="AH2" s="17">
        <f t="shared" si="0"/>
        <v>41944</v>
      </c>
      <c r="AI2" s="17">
        <f t="shared" si="0"/>
        <v>41945</v>
      </c>
      <c r="AJ2" s="17">
        <f t="shared" si="0"/>
        <v>41946</v>
      </c>
      <c r="AK2" s="17">
        <f t="shared" si="0"/>
        <v>41947</v>
      </c>
      <c r="AL2" s="17">
        <f t="shared" si="0"/>
        <v>41948</v>
      </c>
      <c r="AM2" s="17">
        <f t="shared" si="0"/>
        <v>41949</v>
      </c>
      <c r="AN2" s="17">
        <f t="shared" si="0"/>
        <v>41950</v>
      </c>
      <c r="AO2" s="17">
        <f t="shared" si="0"/>
        <v>41951</v>
      </c>
      <c r="AP2" s="17">
        <f t="shared" si="0"/>
        <v>41952</v>
      </c>
      <c r="AQ2" s="17">
        <f t="shared" si="0"/>
        <v>41953</v>
      </c>
      <c r="AR2" s="17">
        <f t="shared" si="0"/>
        <v>41954</v>
      </c>
      <c r="AS2" s="17">
        <f t="shared" si="0"/>
        <v>41955</v>
      </c>
      <c r="AT2" s="17">
        <f t="shared" si="0"/>
        <v>41956</v>
      </c>
      <c r="AU2" s="17">
        <f t="shared" si="0"/>
        <v>41957</v>
      </c>
      <c r="AV2" s="17">
        <f t="shared" si="0"/>
        <v>41958</v>
      </c>
      <c r="AW2" s="17">
        <f t="shared" si="0"/>
        <v>41959</v>
      </c>
      <c r="AX2" s="17">
        <f t="shared" si="0"/>
        <v>41960</v>
      </c>
      <c r="AY2" s="17">
        <f t="shared" si="0"/>
        <v>41961</v>
      </c>
      <c r="AZ2" s="17">
        <f t="shared" si="0"/>
        <v>41962</v>
      </c>
      <c r="BA2" s="17">
        <f t="shared" si="0"/>
        <v>41963</v>
      </c>
      <c r="BB2" s="17">
        <f t="shared" si="0"/>
        <v>41964</v>
      </c>
    </row>
    <row r="3" spans="1:54" x14ac:dyDescent="0.25">
      <c r="C3" s="7"/>
      <c r="D3" s="8" t="s">
        <v>4</v>
      </c>
      <c r="E3" s="8" t="s">
        <v>5</v>
      </c>
      <c r="F3" s="7" t="s">
        <v>6</v>
      </c>
      <c r="H3" s="11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3"/>
    </row>
    <row r="4" spans="1:54" x14ac:dyDescent="0.25">
      <c r="C4" s="9" t="s">
        <v>7</v>
      </c>
      <c r="D4" s="10">
        <v>41902</v>
      </c>
      <c r="E4" s="7">
        <v>20</v>
      </c>
      <c r="F4" s="10">
        <f>D4+E4</f>
        <v>41922</v>
      </c>
      <c r="H4" s="11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3"/>
    </row>
    <row r="5" spans="1:54" x14ac:dyDescent="0.25">
      <c r="C5" s="9" t="s">
        <v>8</v>
      </c>
      <c r="D5" s="10">
        <v>41925</v>
      </c>
      <c r="E5" s="7">
        <v>30</v>
      </c>
      <c r="F5" s="10">
        <f>D5+E5</f>
        <v>41955</v>
      </c>
      <c r="H5" s="11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3"/>
    </row>
    <row r="6" spans="1:54" x14ac:dyDescent="0.25">
      <c r="C6" s="9" t="s">
        <v>9</v>
      </c>
      <c r="D6" s="10">
        <v>41965</v>
      </c>
      <c r="E6" s="7">
        <v>8</v>
      </c>
      <c r="F6" s="10">
        <f>D6+E6</f>
        <v>41973</v>
      </c>
      <c r="H6" s="11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3"/>
    </row>
    <row r="7" spans="1:54" x14ac:dyDescent="0.25">
      <c r="C7" s="9" t="s">
        <v>10</v>
      </c>
      <c r="D7" s="10">
        <v>41976</v>
      </c>
      <c r="E7" s="7">
        <v>6</v>
      </c>
      <c r="F7" s="10">
        <f>D7+E7</f>
        <v>41982</v>
      </c>
      <c r="H7" s="11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3"/>
    </row>
    <row r="8" spans="1:54" ht="15.75" thickBot="1" x14ac:dyDescent="0.3">
      <c r="C8" s="9" t="s">
        <v>11</v>
      </c>
      <c r="D8" s="10">
        <v>41985</v>
      </c>
      <c r="E8" s="7">
        <v>30</v>
      </c>
      <c r="F8" s="10">
        <f>D8+E8</f>
        <v>42015</v>
      </c>
      <c r="H8" s="14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6"/>
    </row>
  </sheetData>
  <conditionalFormatting sqref="H4:BB9">
    <cfRule type="expression" dxfId="1" priority="1">
      <formula>IF(AND(H$2&gt;=$D4,H$2&lt;=$F4),1,0)</formula>
    </cfRule>
  </conditionalFormatting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337" r:id="rId3" name="Scroll Bar 1">
              <controlPr defaultSize="0" autoPict="0">
                <anchor moveWithCells="1">
                  <from>
                    <xdr:col>7</xdr:col>
                    <xdr:colOff>142875</xdr:colOff>
                    <xdr:row>8</xdr:row>
                    <xdr:rowOff>57150</xdr:rowOff>
                  </from>
                  <to>
                    <xdr:col>53</xdr:col>
                    <xdr:colOff>238125</xdr:colOff>
                    <xdr:row>10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H7"/>
  <sheetViews>
    <sheetView topLeftCell="C1" zoomScale="80" zoomScaleNormal="80" workbookViewId="0">
      <selection activeCell="D4" sqref="D4"/>
    </sheetView>
  </sheetViews>
  <sheetFormatPr defaultRowHeight="28.5" x14ac:dyDescent="0.75"/>
  <sheetData>
    <row r="2" spans="3:8" x14ac:dyDescent="0.75">
      <c r="C2" s="2"/>
      <c r="D2" s="2" t="s">
        <v>3</v>
      </c>
    </row>
    <row r="3" spans="3:8" x14ac:dyDescent="0.75">
      <c r="C3" s="2" t="s">
        <v>0</v>
      </c>
      <c r="D3" s="3">
        <v>0.6</v>
      </c>
    </row>
    <row r="4" spans="3:8" x14ac:dyDescent="0.75">
      <c r="C4" s="2" t="s">
        <v>1</v>
      </c>
      <c r="D4" s="3">
        <v>0.5</v>
      </c>
    </row>
    <row r="5" spans="3:8" x14ac:dyDescent="0.75">
      <c r="C5" s="2" t="s">
        <v>2</v>
      </c>
      <c r="D5" s="3">
        <v>0.45</v>
      </c>
    </row>
    <row r="7" spans="3:8" ht="101.25" x14ac:dyDescent="0.75">
      <c r="E7" s="4" t="s">
        <v>2</v>
      </c>
      <c r="H7" s="5" t="s">
        <v>1</v>
      </c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F1:R19"/>
  <sheetViews>
    <sheetView showGridLines="0" topLeftCell="B1" zoomScale="70" zoomScaleNormal="70" workbookViewId="0">
      <selection activeCell="J19" sqref="J19"/>
    </sheetView>
  </sheetViews>
  <sheetFormatPr defaultRowHeight="15" x14ac:dyDescent="0.25"/>
  <cols>
    <col min="1" max="5" width="1.4140625" style="18" customWidth="1"/>
    <col min="6" max="7" width="8.6640625" style="18"/>
    <col min="8" max="8" width="5.4140625" style="18" bestFit="1" customWidth="1"/>
    <col min="9" max="9" width="7.33203125" style="18" bestFit="1" customWidth="1"/>
    <col min="10" max="11" width="8.6640625" style="18"/>
    <col min="12" max="12" width="4.1640625" style="18" bestFit="1" customWidth="1"/>
    <col min="13" max="13" width="6.25" style="18" bestFit="1" customWidth="1"/>
    <col min="14" max="14" width="8.6640625" style="18"/>
    <col min="15" max="15" width="36.33203125" style="18" customWidth="1"/>
    <col min="16" max="17" width="8.6640625" style="18"/>
    <col min="18" max="18" width="6.4140625" style="18" bestFit="1" customWidth="1"/>
    <col min="19" max="16384" width="8.6640625" style="18"/>
  </cols>
  <sheetData>
    <row r="1" spans="6:18" ht="15.75" thickBot="1" x14ac:dyDescent="0.3">
      <c r="F1" s="18">
        <v>1</v>
      </c>
    </row>
    <row r="2" spans="6:18" ht="28.5" x14ac:dyDescent="0.75">
      <c r="F2" s="18">
        <v>4</v>
      </c>
      <c r="G2" s="19" t="s">
        <v>12</v>
      </c>
      <c r="H2" s="20"/>
      <c r="I2" s="20"/>
      <c r="J2" s="20"/>
      <c r="K2" s="20"/>
      <c r="L2" s="20"/>
      <c r="M2" s="20"/>
      <c r="N2" s="20"/>
      <c r="O2" s="21"/>
      <c r="Q2" s="22"/>
    </row>
    <row r="3" spans="6:18" ht="20.25" customHeight="1" thickBot="1" x14ac:dyDescent="0.8">
      <c r="F3" s="23"/>
      <c r="G3" s="24"/>
      <c r="H3" s="25"/>
      <c r="I3" s="25"/>
      <c r="J3" s="25"/>
      <c r="K3" s="25"/>
      <c r="L3" s="25"/>
      <c r="M3" s="25"/>
      <c r="N3" s="25"/>
      <c r="O3" s="26"/>
    </row>
    <row r="4" spans="6:18" ht="22.5" x14ac:dyDescent="0.25">
      <c r="G4" s="27"/>
      <c r="H4" s="28"/>
      <c r="I4" s="28"/>
      <c r="J4" s="28"/>
      <c r="K4" s="28"/>
      <c r="L4" s="28"/>
      <c r="M4" s="28"/>
      <c r="N4" s="28"/>
      <c r="O4" s="29"/>
      <c r="Q4" s="30" t="s">
        <v>13</v>
      </c>
      <c r="R4" s="30"/>
    </row>
    <row r="5" spans="6:18" ht="23.25" thickBot="1" x14ac:dyDescent="0.3">
      <c r="G5" s="31"/>
      <c r="J5" s="32"/>
      <c r="K5" s="32"/>
      <c r="L5" s="32"/>
      <c r="M5" s="32"/>
      <c r="N5" s="32"/>
      <c r="O5" s="33"/>
      <c r="Q5" s="34" t="s">
        <v>14</v>
      </c>
      <c r="R5" s="34" t="s">
        <v>3</v>
      </c>
    </row>
    <row r="6" spans="6:18" ht="23.25" thickBot="1" x14ac:dyDescent="0.3">
      <c r="G6" s="31"/>
      <c r="H6" s="34" t="s">
        <v>14</v>
      </c>
      <c r="I6" s="34" t="s">
        <v>3</v>
      </c>
      <c r="J6" s="35"/>
      <c r="K6" s="35"/>
      <c r="L6" s="32" t="s">
        <v>15</v>
      </c>
      <c r="M6" s="32" t="s">
        <v>16</v>
      </c>
      <c r="N6" s="32"/>
      <c r="O6" s="33"/>
      <c r="Q6" s="36" t="s">
        <v>17</v>
      </c>
      <c r="R6" s="37">
        <v>0.65</v>
      </c>
    </row>
    <row r="7" spans="6:18" ht="23.25" thickBot="1" x14ac:dyDescent="0.3">
      <c r="G7" s="31"/>
      <c r="H7" s="36" t="s">
        <v>18</v>
      </c>
      <c r="I7" s="37">
        <f>INDEX(R6:R9,F1)</f>
        <v>0.65</v>
      </c>
      <c r="J7" s="38"/>
      <c r="K7" s="35"/>
      <c r="L7" s="39">
        <f>I7*100</f>
        <v>65</v>
      </c>
      <c r="M7" s="32">
        <v>20</v>
      </c>
      <c r="N7" s="32"/>
      <c r="O7" s="33"/>
      <c r="Q7" s="36" t="s">
        <v>19</v>
      </c>
      <c r="R7" s="37">
        <v>0.73</v>
      </c>
    </row>
    <row r="8" spans="6:18" ht="29.25" thickBot="1" x14ac:dyDescent="0.8">
      <c r="G8" s="31"/>
      <c r="J8" s="38"/>
      <c r="K8" s="35"/>
      <c r="L8" s="40">
        <v>2</v>
      </c>
      <c r="M8" s="32">
        <v>20</v>
      </c>
      <c r="N8" s="32"/>
      <c r="O8" s="33"/>
      <c r="Q8" s="36" t="s">
        <v>20</v>
      </c>
      <c r="R8" s="37">
        <v>0.48</v>
      </c>
    </row>
    <row r="9" spans="6:18" ht="29.25" thickBot="1" x14ac:dyDescent="0.8">
      <c r="G9" s="31"/>
      <c r="J9" s="38"/>
      <c r="K9" s="35"/>
      <c r="L9" s="40">
        <f>200-L7-L8</f>
        <v>133</v>
      </c>
      <c r="M9" s="32">
        <v>20</v>
      </c>
      <c r="N9" s="32"/>
      <c r="O9" s="33"/>
      <c r="Q9" s="36" t="s">
        <v>18</v>
      </c>
      <c r="R9" s="41">
        <v>0.9</v>
      </c>
    </row>
    <row r="10" spans="6:18" x14ac:dyDescent="0.25">
      <c r="G10" s="31"/>
      <c r="J10" s="38"/>
      <c r="K10" s="35"/>
      <c r="L10" s="39"/>
      <c r="M10" s="42">
        <v>20</v>
      </c>
      <c r="N10" s="32"/>
      <c r="O10" s="33"/>
    </row>
    <row r="11" spans="6:18" x14ac:dyDescent="0.25">
      <c r="G11" s="31"/>
      <c r="J11" s="38"/>
      <c r="K11" s="35"/>
      <c r="L11" s="43"/>
      <c r="M11" s="32">
        <f>SUM(M7:M10)</f>
        <v>80</v>
      </c>
      <c r="N11" s="32"/>
      <c r="O11" s="33"/>
    </row>
    <row r="12" spans="6:18" x14ac:dyDescent="0.25">
      <c r="G12" s="31"/>
      <c r="J12" s="38"/>
      <c r="K12" s="35"/>
      <c r="L12" s="43"/>
      <c r="M12" s="32"/>
      <c r="N12" s="32"/>
      <c r="O12" s="33"/>
    </row>
    <row r="13" spans="6:18" x14ac:dyDescent="0.25">
      <c r="G13" s="31"/>
      <c r="J13" s="38"/>
      <c r="K13" s="35"/>
      <c r="L13" s="32"/>
      <c r="M13" s="32"/>
      <c r="N13" s="32"/>
      <c r="O13" s="33"/>
    </row>
    <row r="14" spans="6:18" x14ac:dyDescent="0.25">
      <c r="G14" s="31"/>
      <c r="J14" s="38"/>
      <c r="K14" s="35"/>
      <c r="L14" s="32"/>
      <c r="M14" s="32"/>
      <c r="N14" s="32"/>
      <c r="O14" s="33"/>
    </row>
    <row r="15" spans="6:18" x14ac:dyDescent="0.25">
      <c r="G15" s="31"/>
      <c r="J15" s="38"/>
      <c r="K15" s="35"/>
      <c r="L15" s="32"/>
      <c r="M15" s="32"/>
      <c r="N15" s="32"/>
      <c r="O15" s="33"/>
    </row>
    <row r="16" spans="6:18" x14ac:dyDescent="0.25">
      <c r="G16" s="31"/>
      <c r="J16" s="38"/>
      <c r="K16" s="35"/>
      <c r="L16" s="32"/>
      <c r="M16" s="32"/>
      <c r="N16" s="32"/>
      <c r="O16" s="33"/>
    </row>
    <row r="17" spans="7:15" x14ac:dyDescent="0.25">
      <c r="G17" s="31"/>
      <c r="J17" s="38"/>
      <c r="K17" s="35"/>
      <c r="L17" s="32"/>
      <c r="M17" s="32"/>
      <c r="N17" s="32"/>
      <c r="O17" s="33"/>
    </row>
    <row r="18" spans="7:15" x14ac:dyDescent="0.25">
      <c r="G18" s="31"/>
      <c r="H18" s="32"/>
      <c r="I18" s="32"/>
      <c r="J18" s="32"/>
      <c r="K18" s="32"/>
      <c r="L18" s="32"/>
      <c r="M18" s="32"/>
      <c r="N18" s="32"/>
      <c r="O18" s="33"/>
    </row>
    <row r="19" spans="7:15" ht="15.75" thickBot="1" x14ac:dyDescent="0.3">
      <c r="G19" s="44"/>
      <c r="H19" s="45"/>
      <c r="I19" s="45"/>
      <c r="J19" s="45"/>
      <c r="K19" s="45"/>
      <c r="L19" s="45"/>
      <c r="M19" s="45"/>
      <c r="N19" s="45"/>
      <c r="O19" s="46"/>
    </row>
  </sheetData>
  <dataValidations count="1">
    <dataValidation type="list" allowBlank="1" showInputMessage="1" showErrorMessage="1" sqref="H7">
      <formula1>$Q$6:$Q$9</formula1>
    </dataValidation>
  </dataValidations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5361" r:id="rId4" name="List Box 1">
              <controlPr defaultSize="0" autoLine="0" autoPict="0">
                <anchor moveWithCells="1">
                  <from>
                    <xdr:col>10</xdr:col>
                    <xdr:colOff>428625</xdr:colOff>
                    <xdr:row>4</xdr:row>
                    <xdr:rowOff>95250</xdr:rowOff>
                  </from>
                  <to>
                    <xdr:col>13</xdr:col>
                    <xdr:colOff>561975</xdr:colOff>
                    <xdr:row>10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2" r:id="rId5" name="Drop Down 2">
              <controlPr defaultSize="0" autoLine="0" autoPict="0">
                <anchor moveWithCells="1">
                  <from>
                    <xdr:col>7</xdr:col>
                    <xdr:colOff>171450</xdr:colOff>
                    <xdr:row>8</xdr:row>
                    <xdr:rowOff>76200</xdr:rowOff>
                  </from>
                  <to>
                    <xdr:col>9</xdr:col>
                    <xdr:colOff>504825</xdr:colOff>
                    <xdr:row>9</xdr:row>
                    <xdr:rowOff>66675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G1:Q19"/>
  <sheetViews>
    <sheetView showGridLines="0" zoomScale="60" zoomScaleNormal="60" workbookViewId="0">
      <selection activeCell="J21" sqref="J21"/>
    </sheetView>
  </sheetViews>
  <sheetFormatPr defaultRowHeight="15" x14ac:dyDescent="0.25"/>
  <cols>
    <col min="1" max="5" width="1.4140625" style="18" customWidth="1"/>
    <col min="6" max="7" width="8.6640625" style="18"/>
    <col min="8" max="8" width="5.4140625" style="18" bestFit="1" customWidth="1"/>
    <col min="9" max="9" width="7.33203125" style="18" bestFit="1" customWidth="1"/>
    <col min="10" max="11" width="8.6640625" style="18"/>
    <col min="12" max="12" width="6.6640625" style="18" bestFit="1" customWidth="1"/>
    <col min="13" max="13" width="6.25" style="18" bestFit="1" customWidth="1"/>
    <col min="14" max="14" width="8.6640625" style="18"/>
    <col min="15" max="15" width="36.33203125" style="18" customWidth="1"/>
    <col min="16" max="16384" width="8.6640625" style="18"/>
  </cols>
  <sheetData>
    <row r="1" spans="7:17" ht="15.75" thickBot="1" x14ac:dyDescent="0.3"/>
    <row r="2" spans="7:17" ht="28.5" x14ac:dyDescent="0.75">
      <c r="G2" s="19" t="s">
        <v>21</v>
      </c>
      <c r="H2" s="20"/>
      <c r="I2" s="20"/>
      <c r="J2" s="20"/>
      <c r="K2" s="20"/>
      <c r="L2" s="20"/>
      <c r="M2" s="20"/>
      <c r="N2" s="20"/>
      <c r="O2" s="21"/>
      <c r="Q2" s="22"/>
    </row>
    <row r="3" spans="7:17" ht="11.25" customHeight="1" thickBot="1" x14ac:dyDescent="0.8">
      <c r="G3" s="24"/>
      <c r="H3" s="25"/>
      <c r="I3" s="25"/>
      <c r="J3" s="25"/>
      <c r="K3" s="25"/>
      <c r="L3" s="25"/>
      <c r="M3" s="25"/>
      <c r="N3" s="25"/>
      <c r="O3" s="26"/>
    </row>
    <row r="4" spans="7:17" x14ac:dyDescent="0.25">
      <c r="G4" s="27"/>
      <c r="H4" s="28"/>
      <c r="I4" s="28"/>
      <c r="J4" s="28"/>
      <c r="K4" s="28"/>
      <c r="L4" s="28"/>
      <c r="M4" s="28"/>
      <c r="N4" s="28"/>
      <c r="O4" s="29"/>
    </row>
    <row r="5" spans="7:17" x14ac:dyDescent="0.25">
      <c r="G5" s="31"/>
      <c r="J5" s="32"/>
      <c r="K5" s="32"/>
      <c r="L5" s="32"/>
      <c r="M5" s="32"/>
      <c r="N5" s="32"/>
      <c r="O5" s="33"/>
    </row>
    <row r="6" spans="7:17" ht="23.25" thickBot="1" x14ac:dyDescent="0.3">
      <c r="G6" s="31"/>
      <c r="H6" s="34" t="s">
        <v>14</v>
      </c>
      <c r="I6" s="34" t="s">
        <v>3</v>
      </c>
      <c r="J6" s="47"/>
      <c r="K6" s="47"/>
      <c r="L6" s="47" t="s">
        <v>22</v>
      </c>
      <c r="M6" s="48">
        <v>5</v>
      </c>
      <c r="N6" s="47"/>
      <c r="O6" s="49"/>
    </row>
    <row r="7" spans="7:17" ht="23.25" thickBot="1" x14ac:dyDescent="0.3">
      <c r="G7" s="31"/>
      <c r="H7" s="36" t="s">
        <v>23</v>
      </c>
      <c r="I7" s="37">
        <v>0.7</v>
      </c>
      <c r="J7" s="50"/>
      <c r="K7" s="47"/>
      <c r="L7" s="51" t="s">
        <v>24</v>
      </c>
      <c r="M7" s="48">
        <f>100-M8</f>
        <v>30</v>
      </c>
      <c r="N7" s="47"/>
      <c r="O7" s="49"/>
    </row>
    <row r="8" spans="7:17" ht="28.5" x14ac:dyDescent="0.75">
      <c r="G8" s="31"/>
      <c r="J8" s="50"/>
      <c r="K8" s="47"/>
      <c r="L8" s="40" t="s">
        <v>3</v>
      </c>
      <c r="M8" s="48">
        <f>I7*100</f>
        <v>70</v>
      </c>
      <c r="N8" s="47"/>
      <c r="O8" s="49"/>
    </row>
    <row r="9" spans="7:17" ht="28.5" x14ac:dyDescent="0.75">
      <c r="G9" s="31"/>
      <c r="J9" s="50"/>
      <c r="K9" s="47"/>
      <c r="L9" s="40" t="s">
        <v>25</v>
      </c>
      <c r="M9" s="48">
        <v>5</v>
      </c>
      <c r="N9" s="47"/>
      <c r="O9" s="49"/>
    </row>
    <row r="10" spans="7:17" x14ac:dyDescent="0.25">
      <c r="G10" s="31"/>
      <c r="J10" s="50"/>
      <c r="K10" s="47"/>
      <c r="L10" s="51"/>
      <c r="M10" s="52"/>
      <c r="N10" s="47"/>
      <c r="O10" s="49"/>
    </row>
    <row r="11" spans="7:17" x14ac:dyDescent="0.25">
      <c r="G11" s="31"/>
      <c r="J11" s="50"/>
      <c r="K11" s="47"/>
      <c r="L11" s="53"/>
      <c r="M11" s="47"/>
      <c r="N11" s="47"/>
      <c r="O11" s="49"/>
    </row>
    <row r="12" spans="7:17" x14ac:dyDescent="0.25">
      <c r="G12" s="31"/>
      <c r="J12" s="50"/>
      <c r="K12" s="47"/>
      <c r="L12" s="53"/>
      <c r="M12" s="47"/>
      <c r="N12" s="47"/>
      <c r="O12" s="49"/>
    </row>
    <row r="13" spans="7:17" x14ac:dyDescent="0.25">
      <c r="G13" s="31"/>
      <c r="J13" s="50"/>
      <c r="K13" s="47"/>
      <c r="L13" s="47"/>
      <c r="M13" s="47"/>
      <c r="N13" s="47"/>
      <c r="O13" s="49"/>
    </row>
    <row r="14" spans="7:17" x14ac:dyDescent="0.25">
      <c r="G14" s="31"/>
      <c r="J14" s="50"/>
      <c r="K14" s="47"/>
      <c r="L14" s="47"/>
      <c r="M14" s="47"/>
      <c r="N14" s="47"/>
      <c r="O14" s="49"/>
    </row>
    <row r="15" spans="7:17" x14ac:dyDescent="0.25">
      <c r="G15" s="31"/>
      <c r="J15" s="50"/>
      <c r="K15" s="47"/>
      <c r="L15" s="47"/>
      <c r="M15" s="47"/>
      <c r="N15" s="47"/>
      <c r="O15" s="49"/>
    </row>
    <row r="16" spans="7:17" x14ac:dyDescent="0.25">
      <c r="G16" s="31"/>
      <c r="J16" s="50"/>
      <c r="K16" s="47"/>
      <c r="L16" s="47"/>
      <c r="M16" s="47"/>
      <c r="N16" s="47"/>
      <c r="O16" s="49"/>
    </row>
    <row r="17" spans="7:15" x14ac:dyDescent="0.25">
      <c r="G17" s="31"/>
      <c r="J17" s="50"/>
      <c r="K17" s="47"/>
      <c r="L17" s="47"/>
      <c r="M17" s="47"/>
      <c r="N17" s="47"/>
      <c r="O17" s="49"/>
    </row>
    <row r="18" spans="7:15" x14ac:dyDescent="0.25">
      <c r="G18" s="31"/>
      <c r="H18" s="32"/>
      <c r="I18" s="32"/>
      <c r="J18" s="47"/>
      <c r="K18" s="47"/>
      <c r="L18" s="47"/>
      <c r="M18" s="47"/>
      <c r="N18" s="47"/>
      <c r="O18" s="49"/>
    </row>
    <row r="19" spans="7:15" ht="15.75" thickBot="1" x14ac:dyDescent="0.3">
      <c r="G19" s="44"/>
      <c r="H19" s="45"/>
      <c r="I19" s="45"/>
      <c r="J19" s="45"/>
      <c r="K19" s="45"/>
      <c r="L19" s="45"/>
      <c r="M19" s="45"/>
      <c r="N19" s="45"/>
      <c r="O19" s="46"/>
    </row>
  </sheetData>
  <pageMargins left="0.7" right="0.7" top="0.75" bottom="0.75" header="0.3" footer="0.3"/>
  <pageSetup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P12"/>
  <sheetViews>
    <sheetView zoomScale="60" zoomScaleNormal="60" workbookViewId="0">
      <selection activeCell="N10" sqref="N10"/>
    </sheetView>
  </sheetViews>
  <sheetFormatPr defaultRowHeight="28.5" x14ac:dyDescent="0.75"/>
  <cols>
    <col min="3" max="12" width="4.6640625" customWidth="1"/>
  </cols>
  <sheetData>
    <row r="2" spans="3:16" ht="29.25" thickBot="1" x14ac:dyDescent="0.8"/>
    <row r="3" spans="3:16" x14ac:dyDescent="0.75">
      <c r="C3" s="60">
        <v>91</v>
      </c>
      <c r="D3" s="61">
        <v>92</v>
      </c>
      <c r="E3" s="61">
        <v>93</v>
      </c>
      <c r="F3" s="61">
        <v>94</v>
      </c>
      <c r="G3" s="61">
        <v>95</v>
      </c>
      <c r="H3" s="61">
        <v>96</v>
      </c>
      <c r="I3" s="61">
        <v>97</v>
      </c>
      <c r="J3" s="61">
        <v>98</v>
      </c>
      <c r="K3" s="61">
        <v>99</v>
      </c>
      <c r="L3" s="62">
        <v>100</v>
      </c>
    </row>
    <row r="4" spans="3:16" x14ac:dyDescent="0.75">
      <c r="C4" s="63">
        <v>81</v>
      </c>
      <c r="D4" s="64">
        <v>82</v>
      </c>
      <c r="E4" s="64">
        <v>83</v>
      </c>
      <c r="F4" s="64">
        <v>84</v>
      </c>
      <c r="G4" s="64">
        <v>85</v>
      </c>
      <c r="H4" s="64">
        <v>86</v>
      </c>
      <c r="I4" s="64">
        <v>87</v>
      </c>
      <c r="J4" s="64">
        <v>88</v>
      </c>
      <c r="K4" s="64">
        <v>89</v>
      </c>
      <c r="L4" s="65">
        <v>90</v>
      </c>
    </row>
    <row r="5" spans="3:16" x14ac:dyDescent="0.75">
      <c r="C5" s="63">
        <v>71</v>
      </c>
      <c r="D5" s="64">
        <v>72</v>
      </c>
      <c r="E5" s="64">
        <v>73</v>
      </c>
      <c r="F5" s="64">
        <v>74</v>
      </c>
      <c r="G5" s="64">
        <v>75</v>
      </c>
      <c r="H5" s="64">
        <v>76</v>
      </c>
      <c r="I5" s="64">
        <v>77</v>
      </c>
      <c r="J5" s="64">
        <v>78</v>
      </c>
      <c r="K5" s="64">
        <v>79</v>
      </c>
      <c r="L5" s="65">
        <v>80</v>
      </c>
      <c r="O5" t="s">
        <v>3</v>
      </c>
    </row>
    <row r="6" spans="3:16" x14ac:dyDescent="0.75">
      <c r="C6" s="63">
        <v>61</v>
      </c>
      <c r="D6" s="64">
        <v>62</v>
      </c>
      <c r="E6" s="64">
        <v>63</v>
      </c>
      <c r="F6" s="64">
        <v>64</v>
      </c>
      <c r="G6" s="64">
        <v>65</v>
      </c>
      <c r="H6" s="64">
        <v>66</v>
      </c>
      <c r="I6" s="64">
        <v>67</v>
      </c>
      <c r="J6" s="64">
        <v>68</v>
      </c>
      <c r="K6" s="64">
        <v>69</v>
      </c>
      <c r="L6" s="65">
        <v>70</v>
      </c>
      <c r="O6" s="1">
        <v>0.69</v>
      </c>
      <c r="P6">
        <f>O6*100</f>
        <v>69</v>
      </c>
    </row>
    <row r="7" spans="3:16" x14ac:dyDescent="0.75">
      <c r="C7" s="63">
        <v>51</v>
      </c>
      <c r="D7" s="64">
        <v>52</v>
      </c>
      <c r="E7" s="64">
        <v>53</v>
      </c>
      <c r="F7" s="64">
        <v>54</v>
      </c>
      <c r="G7" s="64">
        <v>55</v>
      </c>
      <c r="H7" s="64">
        <v>56</v>
      </c>
      <c r="I7" s="64">
        <v>57</v>
      </c>
      <c r="J7" s="64">
        <v>58</v>
      </c>
      <c r="K7" s="64">
        <v>59</v>
      </c>
      <c r="L7" s="65">
        <v>60</v>
      </c>
    </row>
    <row r="8" spans="3:16" x14ac:dyDescent="0.75">
      <c r="C8" s="63">
        <v>41</v>
      </c>
      <c r="D8" s="64">
        <v>42</v>
      </c>
      <c r="E8" s="64">
        <v>43</v>
      </c>
      <c r="F8" s="64">
        <v>44</v>
      </c>
      <c r="G8" s="64">
        <v>45</v>
      </c>
      <c r="H8" s="64">
        <v>46</v>
      </c>
      <c r="I8" s="64">
        <v>47</v>
      </c>
      <c r="J8" s="64">
        <v>48</v>
      </c>
      <c r="K8" s="64">
        <v>49</v>
      </c>
      <c r="L8" s="65">
        <v>50</v>
      </c>
    </row>
    <row r="9" spans="3:16" x14ac:dyDescent="0.75">
      <c r="C9" s="63">
        <v>31</v>
      </c>
      <c r="D9" s="64">
        <v>32</v>
      </c>
      <c r="E9" s="64">
        <v>33</v>
      </c>
      <c r="F9" s="64">
        <v>34</v>
      </c>
      <c r="G9" s="64">
        <v>35</v>
      </c>
      <c r="H9" s="64">
        <v>36</v>
      </c>
      <c r="I9" s="64">
        <v>37</v>
      </c>
      <c r="J9" s="64">
        <v>38</v>
      </c>
      <c r="K9" s="64">
        <v>39</v>
      </c>
      <c r="L9" s="65">
        <v>40</v>
      </c>
    </row>
    <row r="10" spans="3:16" x14ac:dyDescent="0.75">
      <c r="C10" s="63">
        <v>21</v>
      </c>
      <c r="D10" s="64">
        <v>22</v>
      </c>
      <c r="E10" s="64">
        <v>23</v>
      </c>
      <c r="F10" s="64">
        <v>24</v>
      </c>
      <c r="G10" s="64">
        <v>25</v>
      </c>
      <c r="H10" s="64">
        <v>26</v>
      </c>
      <c r="I10" s="64">
        <v>27</v>
      </c>
      <c r="J10" s="64">
        <v>28</v>
      </c>
      <c r="K10" s="64">
        <v>29</v>
      </c>
      <c r="L10" s="65">
        <v>30</v>
      </c>
    </row>
    <row r="11" spans="3:16" x14ac:dyDescent="0.75">
      <c r="C11" s="63">
        <v>11</v>
      </c>
      <c r="D11" s="64">
        <v>12</v>
      </c>
      <c r="E11" s="64">
        <v>13</v>
      </c>
      <c r="F11" s="64">
        <v>14</v>
      </c>
      <c r="G11" s="64">
        <v>15</v>
      </c>
      <c r="H11" s="64">
        <v>16</v>
      </c>
      <c r="I11" s="64">
        <v>17</v>
      </c>
      <c r="J11" s="64">
        <v>18</v>
      </c>
      <c r="K11" s="64">
        <v>19</v>
      </c>
      <c r="L11" s="65">
        <v>20</v>
      </c>
    </row>
    <row r="12" spans="3:16" ht="29.25" thickBot="1" x14ac:dyDescent="0.8">
      <c r="C12" s="66">
        <v>1</v>
      </c>
      <c r="D12" s="67">
        <v>2</v>
      </c>
      <c r="E12" s="67">
        <v>3</v>
      </c>
      <c r="F12" s="67">
        <v>4</v>
      </c>
      <c r="G12" s="67">
        <v>5</v>
      </c>
      <c r="H12" s="67">
        <v>6</v>
      </c>
      <c r="I12" s="67">
        <v>7</v>
      </c>
      <c r="J12" s="67">
        <v>8</v>
      </c>
      <c r="K12" s="67">
        <v>9</v>
      </c>
      <c r="L12" s="68">
        <v>10</v>
      </c>
    </row>
  </sheetData>
  <conditionalFormatting sqref="C3:L12">
    <cfRule type="expression" dxfId="0" priority="1">
      <formula>C3&lt;=$P$6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G1:Q19"/>
  <sheetViews>
    <sheetView showGridLines="0" zoomScale="60" zoomScaleNormal="60" workbookViewId="0">
      <selection activeCell="J21" sqref="J21"/>
    </sheetView>
  </sheetViews>
  <sheetFormatPr defaultRowHeight="15" x14ac:dyDescent="0.25"/>
  <cols>
    <col min="1" max="5" width="1.4140625" style="18" customWidth="1"/>
    <col min="6" max="7" width="8.6640625" style="18"/>
    <col min="8" max="8" width="5.4140625" style="18" bestFit="1" customWidth="1"/>
    <col min="9" max="9" width="7.33203125" style="18" bestFit="1" customWidth="1"/>
    <col min="10" max="11" width="8.6640625" style="18"/>
    <col min="12" max="12" width="6.6640625" style="18" bestFit="1" customWidth="1"/>
    <col min="13" max="13" width="6.25" style="18" bestFit="1" customWidth="1"/>
    <col min="14" max="14" width="8.6640625" style="18"/>
    <col min="15" max="15" width="36.33203125" style="18" customWidth="1"/>
    <col min="16" max="16384" width="8.6640625" style="18"/>
  </cols>
  <sheetData>
    <row r="1" spans="7:17" ht="15.75" thickBot="1" x14ac:dyDescent="0.3"/>
    <row r="2" spans="7:17" ht="28.5" x14ac:dyDescent="0.75">
      <c r="G2" s="19" t="s">
        <v>21</v>
      </c>
      <c r="H2" s="20"/>
      <c r="I2" s="20"/>
      <c r="J2" s="20"/>
      <c r="K2" s="20"/>
      <c r="L2" s="20"/>
      <c r="M2" s="20"/>
      <c r="N2" s="20"/>
      <c r="O2" s="21"/>
      <c r="Q2" s="22"/>
    </row>
    <row r="3" spans="7:17" ht="11.25" customHeight="1" thickBot="1" x14ac:dyDescent="0.8">
      <c r="G3" s="24"/>
      <c r="H3" s="25"/>
      <c r="I3" s="25"/>
      <c r="J3" s="25"/>
      <c r="K3" s="25"/>
      <c r="L3" s="25"/>
      <c r="M3" s="25"/>
      <c r="N3" s="25"/>
      <c r="O3" s="26"/>
    </row>
    <row r="4" spans="7:17" x14ac:dyDescent="0.25">
      <c r="G4" s="27"/>
      <c r="H4" s="28"/>
      <c r="I4" s="28"/>
      <c r="J4" s="28"/>
      <c r="K4" s="28"/>
      <c r="L4" s="28"/>
      <c r="M4" s="28"/>
      <c r="N4" s="28"/>
      <c r="O4" s="29"/>
    </row>
    <row r="5" spans="7:17" x14ac:dyDescent="0.25">
      <c r="G5" s="31"/>
      <c r="J5" s="32"/>
      <c r="K5" s="32"/>
      <c r="L5" s="32"/>
      <c r="M5" s="32"/>
      <c r="N5" s="32"/>
      <c r="O5" s="33"/>
    </row>
    <row r="6" spans="7:17" ht="23.25" thickBot="1" x14ac:dyDescent="0.3">
      <c r="G6" s="31"/>
      <c r="H6" s="34" t="s">
        <v>14</v>
      </c>
      <c r="I6" s="34" t="s">
        <v>3</v>
      </c>
      <c r="J6" s="47"/>
      <c r="K6" s="47"/>
      <c r="L6" s="47" t="s">
        <v>22</v>
      </c>
      <c r="M6" s="48">
        <v>5</v>
      </c>
      <c r="N6" s="47"/>
      <c r="O6" s="49"/>
    </row>
    <row r="7" spans="7:17" ht="23.25" thickBot="1" x14ac:dyDescent="0.3">
      <c r="G7" s="31"/>
      <c r="H7" s="36" t="s">
        <v>23</v>
      </c>
      <c r="I7" s="37">
        <v>0.7</v>
      </c>
      <c r="J7" s="50"/>
      <c r="K7" s="47"/>
      <c r="L7" s="51" t="s">
        <v>24</v>
      </c>
      <c r="M7" s="48">
        <f>100-M8</f>
        <v>30</v>
      </c>
      <c r="N7" s="47"/>
      <c r="O7" s="49"/>
    </row>
    <row r="8" spans="7:17" ht="28.5" x14ac:dyDescent="0.75">
      <c r="G8" s="31"/>
      <c r="J8" s="50"/>
      <c r="K8" s="47"/>
      <c r="L8" s="40" t="s">
        <v>3</v>
      </c>
      <c r="M8" s="48">
        <f>I7*100</f>
        <v>70</v>
      </c>
      <c r="N8" s="47"/>
      <c r="O8" s="49"/>
    </row>
    <row r="9" spans="7:17" ht="28.5" x14ac:dyDescent="0.75">
      <c r="G9" s="31"/>
      <c r="J9" s="50"/>
      <c r="K9" s="47"/>
      <c r="L9" s="40" t="s">
        <v>25</v>
      </c>
      <c r="M9" s="48">
        <v>5</v>
      </c>
      <c r="N9" s="47"/>
      <c r="O9" s="49"/>
    </row>
    <row r="10" spans="7:17" x14ac:dyDescent="0.25">
      <c r="G10" s="31"/>
      <c r="J10" s="50"/>
      <c r="K10" s="47"/>
      <c r="L10" s="51"/>
      <c r="M10" s="52"/>
      <c r="N10" s="47"/>
      <c r="O10" s="49"/>
    </row>
    <row r="11" spans="7:17" x14ac:dyDescent="0.25">
      <c r="G11" s="31"/>
      <c r="J11" s="50"/>
      <c r="K11" s="47"/>
      <c r="L11" s="53"/>
      <c r="M11" s="47"/>
      <c r="N11" s="47"/>
      <c r="O11" s="49"/>
    </row>
    <row r="12" spans="7:17" x14ac:dyDescent="0.25">
      <c r="G12" s="31"/>
      <c r="J12" s="50"/>
      <c r="K12" s="47"/>
      <c r="L12" s="53"/>
      <c r="M12" s="47"/>
      <c r="N12" s="47"/>
      <c r="O12" s="49"/>
    </row>
    <row r="13" spans="7:17" x14ac:dyDescent="0.25">
      <c r="G13" s="31"/>
      <c r="J13" s="50"/>
      <c r="K13" s="47"/>
      <c r="L13" s="47"/>
      <c r="M13" s="47"/>
      <c r="N13" s="47"/>
      <c r="O13" s="49"/>
    </row>
    <row r="14" spans="7:17" x14ac:dyDescent="0.25">
      <c r="G14" s="31"/>
      <c r="J14" s="50"/>
      <c r="K14" s="47"/>
      <c r="L14" s="47"/>
      <c r="M14" s="47"/>
      <c r="N14" s="47"/>
      <c r="O14" s="49"/>
    </row>
    <row r="15" spans="7:17" x14ac:dyDescent="0.25">
      <c r="G15" s="31"/>
      <c r="J15" s="50"/>
      <c r="K15" s="47"/>
      <c r="L15" s="47"/>
      <c r="M15" s="47"/>
      <c r="N15" s="47"/>
      <c r="O15" s="49"/>
    </row>
    <row r="16" spans="7:17" x14ac:dyDescent="0.25">
      <c r="G16" s="31"/>
      <c r="J16" s="50"/>
      <c r="K16" s="47"/>
      <c r="L16" s="47"/>
      <c r="M16" s="47"/>
      <c r="N16" s="47"/>
      <c r="O16" s="49"/>
    </row>
    <row r="17" spans="7:15" x14ac:dyDescent="0.25">
      <c r="G17" s="31"/>
      <c r="J17" s="50"/>
      <c r="K17" s="47"/>
      <c r="L17" s="47"/>
      <c r="M17" s="47"/>
      <c r="N17" s="47"/>
      <c r="O17" s="49"/>
    </row>
    <row r="18" spans="7:15" x14ac:dyDescent="0.25">
      <c r="G18" s="31"/>
      <c r="H18" s="32"/>
      <c r="I18" s="32"/>
      <c r="J18" s="47"/>
      <c r="K18" s="47"/>
      <c r="L18" s="47"/>
      <c r="M18" s="47"/>
      <c r="N18" s="47"/>
      <c r="O18" s="49"/>
    </row>
    <row r="19" spans="7:15" ht="15.75" thickBot="1" x14ac:dyDescent="0.3">
      <c r="G19" s="44"/>
      <c r="H19" s="45"/>
      <c r="I19" s="45"/>
      <c r="J19" s="45"/>
      <c r="K19" s="45"/>
      <c r="L19" s="45"/>
      <c r="M19" s="45"/>
      <c r="N19" s="45"/>
      <c r="O19" s="46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tabSelected="1" zoomScale="60" zoomScaleNormal="60" workbookViewId="0">
      <selection activeCell="Q5" sqref="Q5"/>
    </sheetView>
  </sheetViews>
  <sheetFormatPr defaultRowHeight="28.5" x14ac:dyDescent="0.7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zoomScale="60" zoomScaleNormal="60" workbookViewId="0"/>
  </sheetViews>
  <sheetFormatPr defaultRowHeight="28.5" x14ac:dyDescent="0.75"/>
  <sheetData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showGridLines="0" zoomScale="60" zoomScaleNormal="60" workbookViewId="0"/>
  </sheetViews>
  <sheetFormatPr defaultRowHeight="28.5" x14ac:dyDescent="0.75"/>
  <sheetData>
    <row r="1" spans="1:1" x14ac:dyDescent="0.75">
      <c r="A1">
        <v>1</v>
      </c>
    </row>
  </sheetData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8" r:id="rId3" name="Scroll Bar 2">
              <controlPr defaultSize="0" autoPict="0">
                <anchor moveWithCells="1">
                  <from>
                    <xdr:col>2</xdr:col>
                    <xdr:colOff>142875</xdr:colOff>
                    <xdr:row>8</xdr:row>
                    <xdr:rowOff>114300</xdr:rowOff>
                  </from>
                  <to>
                    <xdr:col>14</xdr:col>
                    <xdr:colOff>304800</xdr:colOff>
                    <xdr:row>9</xdr:row>
                    <xdr:rowOff>114300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G5:H5"/>
  <sheetViews>
    <sheetView showGridLines="0" zoomScale="60" zoomScaleNormal="60" workbookViewId="0"/>
  </sheetViews>
  <sheetFormatPr defaultRowHeight="28.5" x14ac:dyDescent="0.75"/>
  <sheetData>
    <row r="5" spans="7:8" x14ac:dyDescent="0.75">
      <c r="G5" s="59">
        <f>MATCH(H5,'Gauge (3)'!Q6:Q9,0)</f>
        <v>4</v>
      </c>
      <c r="H5" s="54" t="s">
        <v>18</v>
      </c>
    </row>
  </sheetData>
  <pageMargins left="0.7" right="0.7" top="0.75" bottom="0.75" header="0.3" footer="0.3"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'Gauge (3)'!$Q$6:$Q$9</xm:f>
          </x14:formula1>
          <xm:sqref>H5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showGridLines="0" zoomScale="60" zoomScaleNormal="60" workbookViewId="0"/>
  </sheetViews>
  <sheetFormatPr defaultRowHeight="28.5" x14ac:dyDescent="0.75"/>
  <sheetData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71" r:id="rId3" name="Drop Down 7">
              <controlPr defaultSize="0" autoLine="0" autoPict="0">
                <anchor moveWithCells="1">
                  <from>
                    <xdr:col>6</xdr:col>
                    <xdr:colOff>381000</xdr:colOff>
                    <xdr:row>4</xdr:row>
                    <xdr:rowOff>219075</xdr:rowOff>
                  </from>
                  <to>
                    <xdr:col>9</xdr:col>
                    <xdr:colOff>466725</xdr:colOff>
                    <xdr:row>6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F1:R19"/>
  <sheetViews>
    <sheetView showGridLines="0" zoomScale="50" zoomScaleNormal="50" workbookViewId="0">
      <selection activeCell="R4" sqref="Q4:R9"/>
    </sheetView>
  </sheetViews>
  <sheetFormatPr defaultRowHeight="15" x14ac:dyDescent="0.25"/>
  <cols>
    <col min="1" max="5" width="1.4140625" style="18" customWidth="1"/>
    <col min="6" max="7" width="8.6640625" style="18"/>
    <col min="8" max="8" width="5.4140625" style="18" bestFit="1" customWidth="1"/>
    <col min="9" max="9" width="7.33203125" style="18" bestFit="1" customWidth="1"/>
    <col min="10" max="11" width="8.6640625" style="18"/>
    <col min="12" max="12" width="4.1640625" style="18" bestFit="1" customWidth="1"/>
    <col min="13" max="13" width="6.25" style="18" bestFit="1" customWidth="1"/>
    <col min="14" max="14" width="8.6640625" style="18"/>
    <col min="15" max="15" width="36.33203125" style="18" customWidth="1"/>
    <col min="16" max="17" width="8.6640625" style="18"/>
    <col min="18" max="18" width="6.4140625" style="18" bestFit="1" customWidth="1"/>
    <col min="19" max="16384" width="8.6640625" style="18"/>
  </cols>
  <sheetData>
    <row r="1" spans="6:18" ht="15.75" thickBot="1" x14ac:dyDescent="0.3">
      <c r="F1" s="18">
        <v>3</v>
      </c>
    </row>
    <row r="2" spans="6:18" ht="28.5" x14ac:dyDescent="0.75">
      <c r="F2" s="18">
        <v>4</v>
      </c>
      <c r="G2" s="19" t="s">
        <v>12</v>
      </c>
      <c r="H2" s="20"/>
      <c r="I2" s="20"/>
      <c r="J2" s="20"/>
      <c r="K2" s="20"/>
      <c r="L2" s="20"/>
      <c r="M2" s="20"/>
      <c r="N2" s="20"/>
      <c r="O2" s="21"/>
      <c r="Q2" s="22"/>
    </row>
    <row r="3" spans="6:18" ht="20.25" customHeight="1" thickBot="1" x14ac:dyDescent="0.8">
      <c r="F3" s="23"/>
      <c r="G3" s="24"/>
      <c r="H3" s="25"/>
      <c r="I3" s="25"/>
      <c r="J3" s="25"/>
      <c r="K3" s="25"/>
      <c r="L3" s="25"/>
      <c r="M3" s="25"/>
      <c r="N3" s="25"/>
      <c r="O3" s="26"/>
    </row>
    <row r="4" spans="6:18" ht="22.5" x14ac:dyDescent="0.25">
      <c r="G4" s="27"/>
      <c r="H4" s="28"/>
      <c r="I4" s="28"/>
      <c r="J4" s="28"/>
      <c r="K4" s="28"/>
      <c r="L4" s="28"/>
      <c r="M4" s="28"/>
      <c r="N4" s="28"/>
      <c r="O4" s="29"/>
      <c r="Q4" s="30" t="s">
        <v>13</v>
      </c>
      <c r="R4" s="30"/>
    </row>
    <row r="5" spans="6:18" ht="23.25" thickBot="1" x14ac:dyDescent="0.3">
      <c r="G5" s="31"/>
      <c r="J5" s="32"/>
      <c r="K5" s="32"/>
      <c r="L5" s="32"/>
      <c r="M5" s="32"/>
      <c r="N5" s="32"/>
      <c r="O5" s="33"/>
      <c r="Q5" s="34" t="s">
        <v>14</v>
      </c>
      <c r="R5" s="34" t="s">
        <v>3</v>
      </c>
    </row>
    <row r="6" spans="6:18" ht="23.25" thickBot="1" x14ac:dyDescent="0.3">
      <c r="G6" s="31"/>
      <c r="H6" s="34" t="s">
        <v>14</v>
      </c>
      <c r="I6" s="34" t="s">
        <v>3</v>
      </c>
      <c r="J6" s="35"/>
      <c r="K6" s="35"/>
      <c r="L6" s="32" t="s">
        <v>15</v>
      </c>
      <c r="M6" s="32" t="s">
        <v>16</v>
      </c>
      <c r="N6" s="32"/>
      <c r="O6" s="33"/>
      <c r="Q6" s="36" t="s">
        <v>17</v>
      </c>
      <c r="R6" s="37">
        <v>0.65</v>
      </c>
    </row>
    <row r="7" spans="6:18" ht="23.25" thickBot="1" x14ac:dyDescent="0.3">
      <c r="G7" s="31"/>
      <c r="H7" s="36" t="s">
        <v>18</v>
      </c>
      <c r="I7" s="37">
        <f>INDEX(R6:R9,'3'!G5)</f>
        <v>0.9</v>
      </c>
      <c r="J7" s="38"/>
      <c r="K7" s="35"/>
      <c r="L7" s="39">
        <f>I7*100</f>
        <v>90</v>
      </c>
      <c r="M7" s="32">
        <v>20</v>
      </c>
      <c r="N7" s="32"/>
      <c r="O7" s="33"/>
      <c r="Q7" s="36" t="s">
        <v>19</v>
      </c>
      <c r="R7" s="37">
        <v>0.73</v>
      </c>
    </row>
    <row r="8" spans="6:18" ht="29.25" thickBot="1" x14ac:dyDescent="0.8">
      <c r="G8" s="31"/>
      <c r="J8" s="38"/>
      <c r="K8" s="35"/>
      <c r="L8" s="40">
        <v>2</v>
      </c>
      <c r="M8" s="32">
        <v>20</v>
      </c>
      <c r="N8" s="32"/>
      <c r="O8" s="33"/>
      <c r="Q8" s="36" t="s">
        <v>20</v>
      </c>
      <c r="R8" s="37">
        <v>0.48</v>
      </c>
    </row>
    <row r="9" spans="6:18" ht="29.25" thickBot="1" x14ac:dyDescent="0.8">
      <c r="G9" s="31"/>
      <c r="J9" s="38"/>
      <c r="K9" s="35"/>
      <c r="L9" s="40">
        <f>200-L7-L8</f>
        <v>108</v>
      </c>
      <c r="M9" s="32">
        <v>20</v>
      </c>
      <c r="N9" s="32"/>
      <c r="O9" s="33"/>
      <c r="Q9" s="36" t="s">
        <v>18</v>
      </c>
      <c r="R9" s="41">
        <v>0.9</v>
      </c>
    </row>
    <row r="10" spans="6:18" x14ac:dyDescent="0.25">
      <c r="G10" s="31"/>
      <c r="J10" s="38"/>
      <c r="K10" s="35"/>
      <c r="L10" s="39"/>
      <c r="M10" s="42">
        <v>20</v>
      </c>
      <c r="N10" s="32"/>
      <c r="O10" s="33"/>
    </row>
    <row r="11" spans="6:18" x14ac:dyDescent="0.25">
      <c r="G11" s="31"/>
      <c r="J11" s="38"/>
      <c r="K11" s="35"/>
      <c r="L11" s="43"/>
      <c r="M11" s="32">
        <f>SUM(M7:M10)</f>
        <v>80</v>
      </c>
      <c r="N11" s="32"/>
      <c r="O11" s="33"/>
    </row>
    <row r="12" spans="6:18" x14ac:dyDescent="0.25">
      <c r="G12" s="31"/>
      <c r="J12" s="38"/>
      <c r="K12" s="35"/>
      <c r="L12" s="43"/>
      <c r="M12" s="32"/>
      <c r="N12" s="32"/>
      <c r="O12" s="33"/>
    </row>
    <row r="13" spans="6:18" x14ac:dyDescent="0.25">
      <c r="G13" s="31"/>
      <c r="J13" s="38"/>
      <c r="K13" s="35"/>
      <c r="L13" s="32"/>
      <c r="M13" s="32"/>
      <c r="N13" s="32"/>
      <c r="O13" s="33"/>
    </row>
    <row r="14" spans="6:18" x14ac:dyDescent="0.25">
      <c r="G14" s="31"/>
      <c r="J14" s="38"/>
      <c r="K14" s="35"/>
      <c r="L14" s="32"/>
      <c r="M14" s="32"/>
      <c r="N14" s="32"/>
      <c r="O14" s="33"/>
    </row>
    <row r="15" spans="6:18" x14ac:dyDescent="0.25">
      <c r="G15" s="31"/>
      <c r="J15" s="38"/>
      <c r="K15" s="35"/>
      <c r="L15" s="32"/>
      <c r="M15" s="32"/>
      <c r="N15" s="32"/>
      <c r="O15" s="33"/>
    </row>
    <row r="16" spans="6:18" x14ac:dyDescent="0.25">
      <c r="G16" s="31"/>
      <c r="J16" s="38"/>
      <c r="K16" s="35"/>
      <c r="L16" s="32"/>
      <c r="M16" s="32"/>
      <c r="N16" s="32"/>
      <c r="O16" s="33"/>
    </row>
    <row r="17" spans="7:15" x14ac:dyDescent="0.25">
      <c r="G17" s="31"/>
      <c r="J17" s="38"/>
      <c r="K17" s="35"/>
      <c r="L17" s="32"/>
      <c r="M17" s="32"/>
      <c r="N17" s="32"/>
      <c r="O17" s="33"/>
    </row>
    <row r="18" spans="7:15" x14ac:dyDescent="0.25">
      <c r="G18" s="31"/>
      <c r="H18" s="32"/>
      <c r="I18" s="32"/>
      <c r="J18" s="32"/>
      <c r="K18" s="32"/>
      <c r="L18" s="32"/>
      <c r="M18" s="32"/>
      <c r="N18" s="32"/>
      <c r="O18" s="33"/>
    </row>
    <row r="19" spans="7:15" ht="15.75" thickBot="1" x14ac:dyDescent="0.3">
      <c r="G19" s="44"/>
      <c r="H19" s="45"/>
      <c r="I19" s="45"/>
      <c r="J19" s="45"/>
      <c r="K19" s="45"/>
      <c r="L19" s="45"/>
      <c r="M19" s="45"/>
      <c r="N19" s="45"/>
      <c r="O19" s="46"/>
    </row>
  </sheetData>
  <dataValidations count="1">
    <dataValidation type="list" allowBlank="1" showInputMessage="1" showErrorMessage="1" sqref="H7">
      <formula1>$Q$6:$Q$9</formula1>
    </dataValidation>
  </dataValidations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7409" r:id="rId4" name="List Box 1">
              <controlPr defaultSize="0" autoLine="0" autoPict="0">
                <anchor moveWithCells="1">
                  <from>
                    <xdr:col>10</xdr:col>
                    <xdr:colOff>428625</xdr:colOff>
                    <xdr:row>4</xdr:row>
                    <xdr:rowOff>95250</xdr:rowOff>
                  </from>
                  <to>
                    <xdr:col>13</xdr:col>
                    <xdr:colOff>561975</xdr:colOff>
                    <xdr:row>10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0" r:id="rId5" name="Drop Down 2">
              <controlPr defaultSize="0" autoLine="0" autoPict="0">
                <anchor moveWithCells="1">
                  <from>
                    <xdr:col>7</xdr:col>
                    <xdr:colOff>171450</xdr:colOff>
                    <xdr:row>8</xdr:row>
                    <xdr:rowOff>76200</xdr:rowOff>
                  </from>
                  <to>
                    <xdr:col>9</xdr:col>
                    <xdr:colOff>504825</xdr:colOff>
                    <xdr:row>9</xdr:row>
                    <xdr:rowOff>66675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7"/>
  <sheetViews>
    <sheetView showGridLines="0" zoomScale="70" zoomScaleNormal="70" workbookViewId="0">
      <selection activeCell="I4" sqref="I4"/>
    </sheetView>
  </sheetViews>
  <sheetFormatPr defaultRowHeight="28.5" x14ac:dyDescent="0.75"/>
  <cols>
    <col min="5" max="5" width="4.58203125" customWidth="1"/>
    <col min="7" max="7" width="4.83203125" customWidth="1"/>
    <col min="10" max="10" width="33.25" bestFit="1" customWidth="1"/>
  </cols>
  <sheetData>
    <row r="1" spans="2:10" x14ac:dyDescent="0.75">
      <c r="E1" t="s">
        <v>27</v>
      </c>
      <c r="F1">
        <f ca="1">SUM(INDIRECT(E1))</f>
        <v>2.5299999999999998</v>
      </c>
    </row>
    <row r="2" spans="2:10" x14ac:dyDescent="0.75">
      <c r="B2" s="30" t="s">
        <v>13</v>
      </c>
      <c r="C2" s="30"/>
      <c r="H2">
        <f>LOOKUP(H4,B4:B7,C4:C7)</f>
        <v>0.73</v>
      </c>
      <c r="I2">
        <f>MATCH(H4,B4:B7,0)</f>
        <v>2</v>
      </c>
      <c r="J2" t="str">
        <f>ADDRESS(I2+3,2)</f>
        <v>$B$5</v>
      </c>
    </row>
    <row r="3" spans="2:10" ht="88.5" thickBot="1" x14ac:dyDescent="0.8">
      <c r="B3" s="34" t="s">
        <v>14</v>
      </c>
      <c r="C3" s="34" t="s">
        <v>3</v>
      </c>
      <c r="F3" s="55" t="s">
        <v>26</v>
      </c>
      <c r="H3">
        <v>2</v>
      </c>
    </row>
    <row r="4" spans="2:10" ht="88.5" thickBot="1" x14ac:dyDescent="0.8">
      <c r="B4" s="36" t="s">
        <v>17</v>
      </c>
      <c r="C4" s="37">
        <v>0.65</v>
      </c>
      <c r="F4" s="55" t="s">
        <v>26</v>
      </c>
      <c r="H4" s="2" t="s">
        <v>19</v>
      </c>
      <c r="I4" s="3">
        <f>INDEX(C4:C7,H3)</f>
        <v>0.73</v>
      </c>
      <c r="J4" t="str">
        <f ca="1">_xlfn.FORMULATEXT(I4)</f>
        <v>=INDEX(C4:C7,H3)</v>
      </c>
    </row>
    <row r="5" spans="2:10" ht="88.5" thickBot="1" x14ac:dyDescent="0.8">
      <c r="B5" s="36" t="s">
        <v>19</v>
      </c>
      <c r="C5" s="37">
        <v>0.73</v>
      </c>
      <c r="F5" s="55" t="s">
        <v>26</v>
      </c>
      <c r="H5" t="b">
        <f>AND(I4&lt;0.7,I4&gt;0.3)</f>
        <v>0</v>
      </c>
    </row>
    <row r="6" spans="2:10" ht="29.25" thickBot="1" x14ac:dyDescent="0.8">
      <c r="B6" s="36" t="s">
        <v>20</v>
      </c>
      <c r="C6" s="37">
        <v>0.25</v>
      </c>
    </row>
    <row r="7" spans="2:10" ht="29.25" thickBot="1" x14ac:dyDescent="0.8">
      <c r="B7" s="36" t="s">
        <v>18</v>
      </c>
      <c r="C7" s="41">
        <v>0.9</v>
      </c>
    </row>
  </sheetData>
  <conditionalFormatting sqref="F5">
    <cfRule type="expression" dxfId="4" priority="3">
      <formula>$I$4&gt;=0.7</formula>
    </cfRule>
  </conditionalFormatting>
  <conditionalFormatting sqref="F3">
    <cfRule type="expression" dxfId="3" priority="2">
      <formula>$I$4&lt;=0.3</formula>
    </cfRule>
  </conditionalFormatting>
  <conditionalFormatting sqref="F4">
    <cfRule type="expression" dxfId="2" priority="1">
      <formula>AND(I4&gt;0.3,I4&lt;0.7)</formula>
    </cfRule>
  </conditionalFormatting>
  <dataValidations count="1">
    <dataValidation type="list" allowBlank="1" showInputMessage="1" showErrorMessage="1" sqref="H4">
      <formula1>$B$4:$B$7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Pictures</vt:lpstr>
      <vt:lpstr>Battery_1 (5)</vt:lpstr>
      <vt:lpstr>main</vt:lpstr>
      <vt:lpstr>1</vt:lpstr>
      <vt:lpstr>2</vt:lpstr>
      <vt:lpstr>3</vt:lpstr>
      <vt:lpstr>4</vt:lpstr>
      <vt:lpstr>Gauge (3)</vt:lpstr>
      <vt:lpstr>Sheet22</vt:lpstr>
      <vt:lpstr>Sheet13</vt:lpstr>
      <vt:lpstr>Sheet1 (2)</vt:lpstr>
      <vt:lpstr>Sheet12</vt:lpstr>
      <vt:lpstr>Gauge (2)</vt:lpstr>
      <vt:lpstr>Battery_1 (4)</vt:lpstr>
      <vt:lpstr>Sheet21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2018-01-12T05:35:51Z</dcterms:created>
  <dcterms:modified xsi:type="dcterms:W3CDTF">2018-03-05T09:05:12Z</dcterms:modified>
</cp:coreProperties>
</file>