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xcel_dashboard_class\excel_class_dashboard_files_session2\"/>
    </mc:Choice>
  </mc:AlternateContent>
  <bookViews>
    <workbookView xWindow="0" yWindow="0" windowWidth="20490" windowHeight="7590" tabRatio="557"/>
  </bookViews>
  <sheets>
    <sheet name="Dashboard" sheetId="187" r:id="rId1"/>
    <sheet name="Data" sheetId="225" r:id="rId2"/>
    <sheet name="Calculation" sheetId="222" r:id="rId3"/>
    <sheet name="Calculation (2)" sheetId="230" r:id="rId4"/>
  </sheets>
  <definedNames>
    <definedName name="mySortCriteria" localSheetId="3">'Calculation (2)'!$E$7</definedName>
    <definedName name="mySortCriteria">Calculation!$E$7</definedName>
  </definedNames>
  <calcPr calcId="162913"/>
</workbook>
</file>

<file path=xl/calcChain.xml><?xml version="1.0" encoding="utf-8"?>
<calcChain xmlns="http://schemas.openxmlformats.org/spreadsheetml/2006/main">
  <c r="C18" i="187" l="1"/>
  <c r="C9" i="187"/>
  <c r="C10" i="187"/>
  <c r="C11" i="187"/>
  <c r="C12" i="187"/>
  <c r="C13" i="187"/>
  <c r="C14" i="187"/>
  <c r="C15" i="187"/>
  <c r="C16" i="187"/>
  <c r="C17" i="187"/>
  <c r="C8" i="187"/>
  <c r="E12" i="230"/>
  <c r="E13" i="230"/>
  <c r="E14" i="230"/>
  <c r="E15" i="230"/>
  <c r="E16" i="230"/>
  <c r="E17" i="230"/>
  <c r="E18" i="230"/>
  <c r="E19" i="230"/>
  <c r="E20" i="230"/>
  <c r="E21" i="230"/>
  <c r="E22" i="230"/>
  <c r="E23" i="230"/>
  <c r="E24" i="230"/>
  <c r="E25" i="230"/>
  <c r="E26" i="230"/>
  <c r="E27" i="230"/>
  <c r="E28" i="230"/>
  <c r="E29" i="230"/>
  <c r="E30" i="230"/>
  <c r="E31" i="230"/>
  <c r="E32" i="230"/>
  <c r="E33" i="230"/>
  <c r="E34" i="230"/>
  <c r="E35" i="230"/>
  <c r="E36" i="230"/>
  <c r="E37" i="230"/>
  <c r="E38" i="230"/>
  <c r="E39" i="230"/>
  <c r="E40" i="230"/>
  <c r="E41" i="230"/>
  <c r="E42" i="230"/>
  <c r="E43" i="230"/>
  <c r="E44" i="230"/>
  <c r="E45" i="230"/>
  <c r="E46" i="230"/>
  <c r="E47" i="230"/>
  <c r="E48" i="230"/>
  <c r="E49" i="230"/>
  <c r="E50" i="230"/>
  <c r="E51" i="230"/>
  <c r="E52" i="230"/>
  <c r="E53" i="230"/>
  <c r="E54" i="230"/>
  <c r="E55" i="230"/>
  <c r="E56" i="230"/>
  <c r="E57" i="230"/>
  <c r="E58" i="230"/>
  <c r="E59" i="230"/>
  <c r="E60" i="230"/>
  <c r="E61" i="230"/>
  <c r="E62" i="230"/>
  <c r="E63" i="230"/>
  <c r="E64" i="230"/>
  <c r="E65" i="230"/>
  <c r="E66" i="230"/>
  <c r="E67" i="230"/>
  <c r="E68" i="230"/>
  <c r="E69" i="230"/>
  <c r="E70" i="230"/>
  <c r="E71" i="230"/>
  <c r="E72" i="230"/>
  <c r="E73" i="230"/>
  <c r="E74" i="230"/>
  <c r="E75" i="230"/>
  <c r="E76" i="230"/>
  <c r="E77" i="230"/>
  <c r="E78" i="230"/>
  <c r="E79" i="230"/>
  <c r="E80" i="230"/>
  <c r="E81" i="230"/>
  <c r="E82" i="230"/>
  <c r="E83" i="230"/>
  <c r="E84" i="230"/>
  <c r="E85" i="230"/>
  <c r="E86" i="230"/>
  <c r="E87" i="230"/>
  <c r="E88" i="230"/>
  <c r="E89" i="230"/>
  <c r="E90" i="230"/>
  <c r="E91" i="230"/>
  <c r="E92" i="230"/>
  <c r="E93" i="230"/>
  <c r="E94" i="230"/>
  <c r="E95" i="230"/>
  <c r="E96" i="230"/>
  <c r="E97" i="230"/>
  <c r="E98" i="230"/>
  <c r="E99" i="230"/>
  <c r="E100" i="230"/>
  <c r="E101" i="230"/>
  <c r="E102" i="230"/>
  <c r="E103" i="230"/>
  <c r="E104" i="230"/>
  <c r="E105" i="230"/>
  <c r="E106" i="230"/>
  <c r="E107" i="230"/>
  <c r="E108" i="230"/>
  <c r="E109" i="230"/>
  <c r="E110" i="230"/>
  <c r="E11" i="230"/>
  <c r="D110" i="230"/>
  <c r="D109" i="230"/>
  <c r="D108" i="230"/>
  <c r="D107" i="230"/>
  <c r="D106" i="230"/>
  <c r="D105" i="230"/>
  <c r="D104" i="230"/>
  <c r="D103" i="230"/>
  <c r="D102" i="230"/>
  <c r="D101" i="230"/>
  <c r="D100" i="230"/>
  <c r="D99" i="230"/>
  <c r="D98" i="230"/>
  <c r="D97" i="230"/>
  <c r="D96" i="230"/>
  <c r="D95" i="230"/>
  <c r="D94" i="230"/>
  <c r="D93" i="230"/>
  <c r="D92" i="230"/>
  <c r="D91" i="230"/>
  <c r="D90" i="230"/>
  <c r="D89" i="230"/>
  <c r="D88" i="230"/>
  <c r="D87" i="230"/>
  <c r="D86" i="230"/>
  <c r="D85" i="230"/>
  <c r="D84" i="230"/>
  <c r="D83" i="230"/>
  <c r="D82" i="230"/>
  <c r="D81" i="230"/>
  <c r="D80" i="230"/>
  <c r="D79" i="230"/>
  <c r="D78" i="230"/>
  <c r="D77" i="230"/>
  <c r="D76" i="230"/>
  <c r="D75" i="230"/>
  <c r="D74" i="230"/>
  <c r="D73" i="230"/>
  <c r="D72" i="230"/>
  <c r="D71" i="230"/>
  <c r="D70" i="230"/>
  <c r="D69" i="230"/>
  <c r="D68" i="230"/>
  <c r="D67" i="230"/>
  <c r="D66" i="230"/>
  <c r="D65" i="230"/>
  <c r="D64" i="230"/>
  <c r="D63" i="230"/>
  <c r="D62" i="230"/>
  <c r="D61" i="230"/>
  <c r="D60" i="230"/>
  <c r="D59" i="230"/>
  <c r="D58" i="230"/>
  <c r="D57" i="230"/>
  <c r="D56" i="230"/>
  <c r="D55" i="230"/>
  <c r="D54" i="230"/>
  <c r="D53" i="230"/>
  <c r="D52" i="230"/>
  <c r="D51" i="230"/>
  <c r="D50" i="230"/>
  <c r="D49" i="230"/>
  <c r="D48" i="230"/>
  <c r="D47" i="230"/>
  <c r="D46" i="230"/>
  <c r="D45" i="230"/>
  <c r="D44" i="230"/>
  <c r="D43" i="230"/>
  <c r="D42" i="230"/>
  <c r="D41" i="230"/>
  <c r="D40" i="230"/>
  <c r="D39" i="230"/>
  <c r="D38" i="230"/>
  <c r="D37" i="230"/>
  <c r="D36" i="230"/>
  <c r="D35" i="230"/>
  <c r="D34" i="230"/>
  <c r="D33" i="230"/>
  <c r="D32" i="230"/>
  <c r="D31" i="230"/>
  <c r="D30" i="230"/>
  <c r="D29" i="230"/>
  <c r="D28" i="230"/>
  <c r="D27" i="230"/>
  <c r="D26" i="230"/>
  <c r="D25" i="230"/>
  <c r="D24" i="230"/>
  <c r="D23" i="230"/>
  <c r="D22" i="230"/>
  <c r="D21" i="230"/>
  <c r="D20" i="230"/>
  <c r="D19" i="230"/>
  <c r="D18" i="230"/>
  <c r="D17" i="230"/>
  <c r="D16" i="230"/>
  <c r="D15" i="230"/>
  <c r="D14" i="230"/>
  <c r="D13" i="230"/>
  <c r="D12" i="230"/>
  <c r="C12" i="230"/>
  <c r="C13" i="230" s="1"/>
  <c r="D11" i="230"/>
  <c r="O10" i="230"/>
  <c r="N10" i="230"/>
  <c r="M10" i="230"/>
  <c r="L10" i="230"/>
  <c r="K10" i="230"/>
  <c r="C14" i="230" l="1"/>
  <c r="M7" i="187"/>
  <c r="K7" i="187"/>
  <c r="I7" i="187"/>
  <c r="G7" i="187"/>
  <c r="E7" i="187"/>
  <c r="O7" i="187"/>
  <c r="E5" i="187"/>
  <c r="G5" i="187"/>
  <c r="I5" i="187"/>
  <c r="K5" i="187"/>
  <c r="O10" i="222"/>
  <c r="N10" i="222"/>
  <c r="M10" i="222"/>
  <c r="L10" i="222"/>
  <c r="K10" i="222"/>
  <c r="C10" i="225"/>
  <c r="C11" i="225"/>
  <c r="C12" i="225"/>
  <c r="C13" i="225"/>
  <c r="C14" i="225"/>
  <c r="C15" i="225"/>
  <c r="C16" i="225"/>
  <c r="C17" i="225"/>
  <c r="C18" i="225"/>
  <c r="C19" i="225"/>
  <c r="C20" i="225"/>
  <c r="C21" i="225"/>
  <c r="C22" i="225"/>
  <c r="C23" i="225"/>
  <c r="C24" i="225"/>
  <c r="C25" i="225"/>
  <c r="C26" i="225"/>
  <c r="C27" i="225"/>
  <c r="C28" i="225"/>
  <c r="C29" i="225"/>
  <c r="C30" i="225"/>
  <c r="C31" i="225"/>
  <c r="C32" i="225"/>
  <c r="C33" i="225"/>
  <c r="C34" i="225"/>
  <c r="C35" i="225"/>
  <c r="C36" i="225"/>
  <c r="C37" i="225"/>
  <c r="C38" i="225"/>
  <c r="C39" i="225"/>
  <c r="C40" i="225"/>
  <c r="C41" i="225"/>
  <c r="C42" i="225"/>
  <c r="C43" i="225"/>
  <c r="C44" i="225"/>
  <c r="C45" i="225"/>
  <c r="C46" i="225"/>
  <c r="C47" i="225"/>
  <c r="C48" i="225"/>
  <c r="C49" i="225"/>
  <c r="C50" i="225"/>
  <c r="C51" i="225"/>
  <c r="C52" i="225"/>
  <c r="C53" i="225"/>
  <c r="C54" i="225"/>
  <c r="C55" i="225"/>
  <c r="C56" i="225"/>
  <c r="C57" i="225"/>
  <c r="C58" i="225"/>
  <c r="C59" i="225"/>
  <c r="C60" i="225"/>
  <c r="C61" i="225"/>
  <c r="C62" i="225"/>
  <c r="C63" i="225"/>
  <c r="C64" i="225"/>
  <c r="C65" i="225"/>
  <c r="C66" i="225"/>
  <c r="C67" i="225"/>
  <c r="C68" i="225"/>
  <c r="C69" i="225"/>
  <c r="C70" i="225"/>
  <c r="C71" i="225"/>
  <c r="C72" i="225"/>
  <c r="C73" i="225"/>
  <c r="C74" i="225"/>
  <c r="C75" i="225"/>
  <c r="C76" i="225"/>
  <c r="C77" i="225"/>
  <c r="C78" i="225"/>
  <c r="C79" i="225"/>
  <c r="C80" i="225"/>
  <c r="C81" i="225"/>
  <c r="C82" i="225"/>
  <c r="C83" i="225"/>
  <c r="C84" i="225"/>
  <c r="C85" i="225"/>
  <c r="C86" i="225"/>
  <c r="C87" i="225"/>
  <c r="C88" i="225"/>
  <c r="C89" i="225"/>
  <c r="C90" i="225"/>
  <c r="C91" i="225"/>
  <c r="C92" i="225"/>
  <c r="C93" i="225"/>
  <c r="C94" i="225"/>
  <c r="C95" i="225"/>
  <c r="C96" i="225"/>
  <c r="C97" i="225"/>
  <c r="C98" i="225"/>
  <c r="C99" i="225"/>
  <c r="C100" i="225"/>
  <c r="C101" i="225"/>
  <c r="C102" i="225"/>
  <c r="C103" i="225"/>
  <c r="C104" i="225"/>
  <c r="C105" i="225"/>
  <c r="C106" i="225"/>
  <c r="C107" i="225"/>
  <c r="C108" i="225"/>
  <c r="E11" i="222"/>
  <c r="F11" i="222" s="1"/>
  <c r="E12" i="222"/>
  <c r="F12" i="222" s="1"/>
  <c r="E13" i="222"/>
  <c r="F13" i="222" s="1"/>
  <c r="E14" i="222"/>
  <c r="F14" i="222" s="1"/>
  <c r="E15" i="222"/>
  <c r="F15" i="222" s="1"/>
  <c r="E16" i="222"/>
  <c r="F16" i="222" s="1"/>
  <c r="E17" i="222"/>
  <c r="F17" i="222" s="1"/>
  <c r="E18" i="222"/>
  <c r="F18" i="222" s="1"/>
  <c r="E19" i="222"/>
  <c r="F19" i="222" s="1"/>
  <c r="E20" i="222"/>
  <c r="F20" i="222" s="1"/>
  <c r="E21" i="222"/>
  <c r="F21" i="222" s="1"/>
  <c r="E22" i="222"/>
  <c r="F22" i="222" s="1"/>
  <c r="E23" i="222"/>
  <c r="F23" i="222" s="1"/>
  <c r="E24" i="222"/>
  <c r="F24" i="222" s="1"/>
  <c r="E25" i="222"/>
  <c r="F25" i="222" s="1"/>
  <c r="E26" i="222"/>
  <c r="F26" i="222" s="1"/>
  <c r="E27" i="222"/>
  <c r="F27" i="222" s="1"/>
  <c r="E28" i="222"/>
  <c r="F28" i="222" s="1"/>
  <c r="E29" i="222"/>
  <c r="F29" i="222" s="1"/>
  <c r="E30" i="222"/>
  <c r="F30" i="222" s="1"/>
  <c r="E31" i="222"/>
  <c r="F31" i="222" s="1"/>
  <c r="E32" i="222"/>
  <c r="F32" i="222" s="1"/>
  <c r="E33" i="222"/>
  <c r="F33" i="222" s="1"/>
  <c r="E34" i="222"/>
  <c r="F34" i="222" s="1"/>
  <c r="E35" i="222"/>
  <c r="F35" i="222" s="1"/>
  <c r="E36" i="222"/>
  <c r="F36" i="222" s="1"/>
  <c r="E37" i="222"/>
  <c r="F37" i="222" s="1"/>
  <c r="E38" i="222"/>
  <c r="F38" i="222" s="1"/>
  <c r="E39" i="222"/>
  <c r="F39" i="222" s="1"/>
  <c r="E40" i="222"/>
  <c r="F40" i="222" s="1"/>
  <c r="E41" i="222"/>
  <c r="F41" i="222" s="1"/>
  <c r="E42" i="222"/>
  <c r="F42" i="222" s="1"/>
  <c r="E43" i="222"/>
  <c r="F43" i="222" s="1"/>
  <c r="E44" i="222"/>
  <c r="F44" i="222" s="1"/>
  <c r="E45" i="222"/>
  <c r="F45" i="222" s="1"/>
  <c r="E46" i="222"/>
  <c r="F46" i="222" s="1"/>
  <c r="E47" i="222"/>
  <c r="F47" i="222" s="1"/>
  <c r="E48" i="222"/>
  <c r="F48" i="222" s="1"/>
  <c r="E49" i="222"/>
  <c r="F49" i="222" s="1"/>
  <c r="E50" i="222"/>
  <c r="F50" i="222" s="1"/>
  <c r="E51" i="222"/>
  <c r="F51" i="222" s="1"/>
  <c r="E52" i="222"/>
  <c r="F52" i="222" s="1"/>
  <c r="E53" i="222"/>
  <c r="F53" i="222" s="1"/>
  <c r="E54" i="222"/>
  <c r="F54" i="222" s="1"/>
  <c r="E55" i="222"/>
  <c r="F55" i="222" s="1"/>
  <c r="E56" i="222"/>
  <c r="F56" i="222" s="1"/>
  <c r="E57" i="222"/>
  <c r="F57" i="222" s="1"/>
  <c r="E58" i="222"/>
  <c r="F58" i="222" s="1"/>
  <c r="E59" i="222"/>
  <c r="F59" i="222" s="1"/>
  <c r="E60" i="222"/>
  <c r="F60" i="222" s="1"/>
  <c r="E61" i="222"/>
  <c r="F61" i="222" s="1"/>
  <c r="E62" i="222"/>
  <c r="F62" i="222" s="1"/>
  <c r="E63" i="222"/>
  <c r="F63" i="222" s="1"/>
  <c r="E64" i="222"/>
  <c r="F64" i="222" s="1"/>
  <c r="E65" i="222"/>
  <c r="F65" i="222" s="1"/>
  <c r="E66" i="222"/>
  <c r="F66" i="222" s="1"/>
  <c r="E67" i="222"/>
  <c r="F67" i="222" s="1"/>
  <c r="E68" i="222"/>
  <c r="F68" i="222" s="1"/>
  <c r="E69" i="222"/>
  <c r="F69" i="222" s="1"/>
  <c r="E70" i="222"/>
  <c r="F70" i="222" s="1"/>
  <c r="E71" i="222"/>
  <c r="F71" i="222" s="1"/>
  <c r="E72" i="222"/>
  <c r="F72" i="222" s="1"/>
  <c r="E73" i="222"/>
  <c r="F73" i="222" s="1"/>
  <c r="E74" i="222"/>
  <c r="F74" i="222" s="1"/>
  <c r="E75" i="222"/>
  <c r="F75" i="222" s="1"/>
  <c r="E76" i="222"/>
  <c r="F76" i="222" s="1"/>
  <c r="E77" i="222"/>
  <c r="F77" i="222" s="1"/>
  <c r="E78" i="222"/>
  <c r="F78" i="222" s="1"/>
  <c r="E79" i="222"/>
  <c r="F79" i="222" s="1"/>
  <c r="E80" i="222"/>
  <c r="F80" i="222" s="1"/>
  <c r="E81" i="222"/>
  <c r="F81" i="222" s="1"/>
  <c r="E82" i="222"/>
  <c r="F82" i="222" s="1"/>
  <c r="E83" i="222"/>
  <c r="F83" i="222" s="1"/>
  <c r="E84" i="222"/>
  <c r="F84" i="222" s="1"/>
  <c r="E85" i="222"/>
  <c r="F85" i="222" s="1"/>
  <c r="E86" i="222"/>
  <c r="F86" i="222" s="1"/>
  <c r="E87" i="222"/>
  <c r="F87" i="222" s="1"/>
  <c r="E88" i="222"/>
  <c r="F88" i="222" s="1"/>
  <c r="E89" i="222"/>
  <c r="F89" i="222" s="1"/>
  <c r="E90" i="222"/>
  <c r="F90" i="222" s="1"/>
  <c r="E91" i="222"/>
  <c r="F91" i="222" s="1"/>
  <c r="E92" i="222"/>
  <c r="F92" i="222" s="1"/>
  <c r="E93" i="222"/>
  <c r="F93" i="222" s="1"/>
  <c r="E94" i="222"/>
  <c r="F94" i="222" s="1"/>
  <c r="E95" i="222"/>
  <c r="F95" i="222" s="1"/>
  <c r="E96" i="222"/>
  <c r="F96" i="222" s="1"/>
  <c r="E97" i="222"/>
  <c r="F97" i="222" s="1"/>
  <c r="E98" i="222"/>
  <c r="F98" i="222" s="1"/>
  <c r="E99" i="222"/>
  <c r="F99" i="222" s="1"/>
  <c r="E100" i="222"/>
  <c r="F100" i="222" s="1"/>
  <c r="E101" i="222"/>
  <c r="F101" i="222" s="1"/>
  <c r="E102" i="222"/>
  <c r="F102" i="222" s="1"/>
  <c r="E103" i="222"/>
  <c r="F103" i="222" s="1"/>
  <c r="E104" i="222"/>
  <c r="F104" i="222" s="1"/>
  <c r="E105" i="222"/>
  <c r="F105" i="222" s="1"/>
  <c r="E106" i="222"/>
  <c r="F106" i="222" s="1"/>
  <c r="E107" i="222"/>
  <c r="F107" i="222" s="1"/>
  <c r="E108" i="222"/>
  <c r="F108" i="222" s="1"/>
  <c r="E109" i="222"/>
  <c r="F109" i="222" s="1"/>
  <c r="E110" i="222"/>
  <c r="F110" i="222" s="1"/>
  <c r="C12" i="222"/>
  <c r="C13" i="222"/>
  <c r="D24" i="222"/>
  <c r="D25" i="222"/>
  <c r="D26" i="222"/>
  <c r="D27" i="222"/>
  <c r="D28" i="222"/>
  <c r="D29" i="222"/>
  <c r="D30" i="222"/>
  <c r="D31" i="222"/>
  <c r="D32" i="222"/>
  <c r="D33" i="222"/>
  <c r="D34" i="222"/>
  <c r="D35" i="222"/>
  <c r="D36" i="222"/>
  <c r="D37" i="222"/>
  <c r="D38" i="222"/>
  <c r="D39" i="222"/>
  <c r="D40" i="222"/>
  <c r="D41" i="222"/>
  <c r="D42" i="222"/>
  <c r="D43" i="222"/>
  <c r="D44" i="222"/>
  <c r="D45" i="222"/>
  <c r="D46" i="222"/>
  <c r="D47" i="222"/>
  <c r="D48" i="222"/>
  <c r="D49" i="222"/>
  <c r="D50" i="222"/>
  <c r="D51" i="222"/>
  <c r="D52" i="222"/>
  <c r="D53" i="222"/>
  <c r="D54" i="222"/>
  <c r="D55" i="222"/>
  <c r="D56" i="222"/>
  <c r="D57" i="222"/>
  <c r="D58" i="222"/>
  <c r="D59" i="222"/>
  <c r="D60" i="222"/>
  <c r="D61" i="222"/>
  <c r="D62" i="222"/>
  <c r="D63" i="222"/>
  <c r="D64" i="222"/>
  <c r="D65" i="222"/>
  <c r="D66" i="222"/>
  <c r="D67" i="222"/>
  <c r="D68" i="222"/>
  <c r="D69" i="222"/>
  <c r="D70" i="222"/>
  <c r="D71" i="222"/>
  <c r="D72" i="222"/>
  <c r="D73" i="222"/>
  <c r="D74" i="222"/>
  <c r="D75" i="222"/>
  <c r="D76" i="222"/>
  <c r="D77" i="222"/>
  <c r="D78" i="222"/>
  <c r="D79" i="222"/>
  <c r="D80" i="222"/>
  <c r="D81" i="222"/>
  <c r="D82" i="222"/>
  <c r="D83" i="222"/>
  <c r="D84" i="222"/>
  <c r="D85" i="222"/>
  <c r="D86" i="222"/>
  <c r="D87" i="222"/>
  <c r="D88" i="222"/>
  <c r="D89" i="222"/>
  <c r="D90" i="222"/>
  <c r="D91" i="222"/>
  <c r="D92" i="222"/>
  <c r="D93" i="222"/>
  <c r="D94" i="222"/>
  <c r="D95" i="222"/>
  <c r="D96" i="222"/>
  <c r="D97" i="222"/>
  <c r="D98" i="222"/>
  <c r="D99" i="222"/>
  <c r="D100" i="222"/>
  <c r="D101" i="222"/>
  <c r="D102" i="222"/>
  <c r="D103" i="222"/>
  <c r="D104" i="222"/>
  <c r="D105" i="222"/>
  <c r="D106" i="222"/>
  <c r="D107" i="222"/>
  <c r="D108" i="222"/>
  <c r="D109" i="222"/>
  <c r="D110" i="222"/>
  <c r="D12" i="222"/>
  <c r="D13" i="222"/>
  <c r="D14" i="222"/>
  <c r="D15" i="222"/>
  <c r="D16" i="222"/>
  <c r="D17" i="222"/>
  <c r="D18" i="222"/>
  <c r="D19" i="222"/>
  <c r="D20" i="222"/>
  <c r="D21" i="222"/>
  <c r="D22" i="222"/>
  <c r="D23" i="222"/>
  <c r="D11" i="222"/>
  <c r="M5" i="187"/>
  <c r="C14" i="222"/>
  <c r="C15" i="222"/>
  <c r="C16" i="222"/>
  <c r="C17" i="222"/>
  <c r="C18" i="222"/>
  <c r="C19" i="222"/>
  <c r="C20" i="222"/>
  <c r="C21" i="222"/>
  <c r="C22" i="222"/>
  <c r="C23" i="222"/>
  <c r="C24" i="222"/>
  <c r="C25" i="222"/>
  <c r="C26" i="222"/>
  <c r="C27" i="222"/>
  <c r="C28" i="222"/>
  <c r="C29" i="222"/>
  <c r="C30" i="222"/>
  <c r="C31" i="222"/>
  <c r="C32" i="222"/>
  <c r="C33" i="222"/>
  <c r="C34" i="222"/>
  <c r="C35" i="222"/>
  <c r="C36" i="222"/>
  <c r="C37" i="222"/>
  <c r="C38" i="222"/>
  <c r="C39" i="222"/>
  <c r="C40" i="222"/>
  <c r="C41" i="222"/>
  <c r="C42" i="222"/>
  <c r="C43" i="222"/>
  <c r="C44" i="222"/>
  <c r="C45" i="222"/>
  <c r="C46" i="222"/>
  <c r="C47" i="222"/>
  <c r="C48" i="222"/>
  <c r="C49" i="222"/>
  <c r="C50" i="222"/>
  <c r="C51" i="222"/>
  <c r="C52" i="222"/>
  <c r="C53" i="222"/>
  <c r="C54" i="222"/>
  <c r="C55" i="222"/>
  <c r="C56" i="222"/>
  <c r="C57" i="222"/>
  <c r="C58" i="222"/>
  <c r="C59" i="222"/>
  <c r="C60" i="222"/>
  <c r="C61" i="222"/>
  <c r="C62" i="222"/>
  <c r="C63" i="222"/>
  <c r="C64" i="222"/>
  <c r="C65" i="222"/>
  <c r="C66" i="222"/>
  <c r="C67" i="222"/>
  <c r="C68" i="222"/>
  <c r="C69" i="222"/>
  <c r="C70" i="222"/>
  <c r="C71" i="222"/>
  <c r="C72" i="222"/>
  <c r="C73" i="222"/>
  <c r="C74" i="222"/>
  <c r="C75" i="222"/>
  <c r="C76" i="222"/>
  <c r="C77" i="222"/>
  <c r="C78" i="222"/>
  <c r="C79" i="222"/>
  <c r="C80" i="222"/>
  <c r="C81" i="222"/>
  <c r="C82" i="222"/>
  <c r="C83" i="222"/>
  <c r="C84" i="222"/>
  <c r="C85" i="222"/>
  <c r="C86" i="222"/>
  <c r="C87" i="222"/>
  <c r="C88" i="222"/>
  <c r="C89" i="222"/>
  <c r="C90" i="222"/>
  <c r="C91" i="222"/>
  <c r="C92" i="222"/>
  <c r="C93" i="222"/>
  <c r="C94" i="222"/>
  <c r="C95" i="222"/>
  <c r="C96" i="222"/>
  <c r="C97" i="222"/>
  <c r="C98" i="222"/>
  <c r="C99" i="222"/>
  <c r="C100" i="222"/>
  <c r="C101" i="222"/>
  <c r="C102" i="222"/>
  <c r="C103" i="222"/>
  <c r="C104" i="222"/>
  <c r="C105" i="222"/>
  <c r="C106" i="222"/>
  <c r="C107" i="222"/>
  <c r="C108" i="222"/>
  <c r="C109" i="222"/>
  <c r="C110" i="222"/>
  <c r="O18" i="187"/>
  <c r="G12" i="222" l="1"/>
  <c r="H12" i="222" s="1"/>
  <c r="G16" i="222"/>
  <c r="H16" i="222" s="1"/>
  <c r="G20" i="222"/>
  <c r="H20" i="222" s="1"/>
  <c r="G24" i="222"/>
  <c r="H24" i="222" s="1"/>
  <c r="G28" i="222"/>
  <c r="H28" i="222" s="1"/>
  <c r="G32" i="222"/>
  <c r="H32" i="222" s="1"/>
  <c r="G36" i="222"/>
  <c r="H36" i="222" s="1"/>
  <c r="G40" i="222"/>
  <c r="H40" i="222" s="1"/>
  <c r="G44" i="222"/>
  <c r="H44" i="222" s="1"/>
  <c r="G48" i="222"/>
  <c r="H48" i="222" s="1"/>
  <c r="G52" i="222"/>
  <c r="H52" i="222" s="1"/>
  <c r="G56" i="222"/>
  <c r="H56" i="222" s="1"/>
  <c r="G60" i="222"/>
  <c r="H60" i="222" s="1"/>
  <c r="G64" i="222"/>
  <c r="H64" i="222" s="1"/>
  <c r="G68" i="222"/>
  <c r="H68" i="222" s="1"/>
  <c r="G72" i="222"/>
  <c r="H72" i="222" s="1"/>
  <c r="G76" i="222"/>
  <c r="H76" i="222" s="1"/>
  <c r="G80" i="222"/>
  <c r="H80" i="222" s="1"/>
  <c r="G84" i="222"/>
  <c r="H84" i="222" s="1"/>
  <c r="G88" i="222"/>
  <c r="H88" i="222" s="1"/>
  <c r="G92" i="222"/>
  <c r="H92" i="222" s="1"/>
  <c r="G96" i="222"/>
  <c r="H96" i="222" s="1"/>
  <c r="G100" i="222"/>
  <c r="H100" i="222" s="1"/>
  <c r="G104" i="222"/>
  <c r="H104" i="222" s="1"/>
  <c r="G108" i="222"/>
  <c r="H108" i="222" s="1"/>
  <c r="G23" i="222"/>
  <c r="H23" i="222" s="1"/>
  <c r="G35" i="222"/>
  <c r="H35" i="222" s="1"/>
  <c r="G47" i="222"/>
  <c r="H47" i="222" s="1"/>
  <c r="G59" i="222"/>
  <c r="H59" i="222" s="1"/>
  <c r="G71" i="222"/>
  <c r="H71" i="222" s="1"/>
  <c r="G83" i="222"/>
  <c r="H83" i="222" s="1"/>
  <c r="G95" i="222"/>
  <c r="H95" i="222" s="1"/>
  <c r="G107" i="222"/>
  <c r="H107" i="222" s="1"/>
  <c r="G13" i="222"/>
  <c r="H13" i="222" s="1"/>
  <c r="G17" i="222"/>
  <c r="H17" i="222" s="1"/>
  <c r="G21" i="222"/>
  <c r="H21" i="222" s="1"/>
  <c r="G25" i="222"/>
  <c r="H25" i="222" s="1"/>
  <c r="G29" i="222"/>
  <c r="H29" i="222" s="1"/>
  <c r="G33" i="222"/>
  <c r="H33" i="222" s="1"/>
  <c r="G37" i="222"/>
  <c r="H37" i="222" s="1"/>
  <c r="G41" i="222"/>
  <c r="H41" i="222" s="1"/>
  <c r="G45" i="222"/>
  <c r="H45" i="222" s="1"/>
  <c r="G49" i="222"/>
  <c r="H49" i="222" s="1"/>
  <c r="G53" i="222"/>
  <c r="H53" i="222" s="1"/>
  <c r="G57" i="222"/>
  <c r="H57" i="222" s="1"/>
  <c r="G61" i="222"/>
  <c r="H61" i="222" s="1"/>
  <c r="G65" i="222"/>
  <c r="H65" i="222" s="1"/>
  <c r="G69" i="222"/>
  <c r="H69" i="222" s="1"/>
  <c r="G73" i="222"/>
  <c r="H73" i="222" s="1"/>
  <c r="G77" i="222"/>
  <c r="H77" i="222" s="1"/>
  <c r="G81" i="222"/>
  <c r="H81" i="222" s="1"/>
  <c r="G85" i="222"/>
  <c r="H85" i="222" s="1"/>
  <c r="G89" i="222"/>
  <c r="H89" i="222" s="1"/>
  <c r="G93" i="222"/>
  <c r="H93" i="222" s="1"/>
  <c r="G97" i="222"/>
  <c r="H97" i="222" s="1"/>
  <c r="G101" i="222"/>
  <c r="H101" i="222" s="1"/>
  <c r="G105" i="222"/>
  <c r="H105" i="222" s="1"/>
  <c r="G109" i="222"/>
  <c r="H109" i="222" s="1"/>
  <c r="G19" i="222"/>
  <c r="H19" i="222" s="1"/>
  <c r="G27" i="222"/>
  <c r="H27" i="222" s="1"/>
  <c r="G39" i="222"/>
  <c r="H39" i="222" s="1"/>
  <c r="G55" i="222"/>
  <c r="H55" i="222" s="1"/>
  <c r="G63" i="222"/>
  <c r="H63" i="222" s="1"/>
  <c r="G75" i="222"/>
  <c r="H75" i="222" s="1"/>
  <c r="G87" i="222"/>
  <c r="H87" i="222" s="1"/>
  <c r="G99" i="222"/>
  <c r="H99" i="222" s="1"/>
  <c r="G14" i="222"/>
  <c r="H14" i="222" s="1"/>
  <c r="G18" i="222"/>
  <c r="H18" i="222" s="1"/>
  <c r="G22" i="222"/>
  <c r="H22" i="222" s="1"/>
  <c r="G26" i="222"/>
  <c r="H26" i="222" s="1"/>
  <c r="G30" i="222"/>
  <c r="H30" i="222" s="1"/>
  <c r="G34" i="222"/>
  <c r="H34" i="222" s="1"/>
  <c r="G38" i="222"/>
  <c r="H38" i="222" s="1"/>
  <c r="G42" i="222"/>
  <c r="H42" i="222" s="1"/>
  <c r="G46" i="222"/>
  <c r="H46" i="222" s="1"/>
  <c r="G50" i="222"/>
  <c r="H50" i="222" s="1"/>
  <c r="G54" i="222"/>
  <c r="H54" i="222" s="1"/>
  <c r="G58" i="222"/>
  <c r="H58" i="222" s="1"/>
  <c r="G62" i="222"/>
  <c r="H62" i="222" s="1"/>
  <c r="G66" i="222"/>
  <c r="H66" i="222" s="1"/>
  <c r="G70" i="222"/>
  <c r="H70" i="222" s="1"/>
  <c r="G74" i="222"/>
  <c r="H74" i="222" s="1"/>
  <c r="G78" i="222"/>
  <c r="H78" i="222" s="1"/>
  <c r="G82" i="222"/>
  <c r="H82" i="222" s="1"/>
  <c r="G86" i="222"/>
  <c r="H86" i="222" s="1"/>
  <c r="G90" i="222"/>
  <c r="H90" i="222" s="1"/>
  <c r="G94" i="222"/>
  <c r="H94" i="222" s="1"/>
  <c r="G98" i="222"/>
  <c r="H98" i="222" s="1"/>
  <c r="G102" i="222"/>
  <c r="H102" i="222" s="1"/>
  <c r="G106" i="222"/>
  <c r="H106" i="222" s="1"/>
  <c r="G110" i="222"/>
  <c r="H110" i="222" s="1"/>
  <c r="G15" i="222"/>
  <c r="H15" i="222" s="1"/>
  <c r="G31" i="222"/>
  <c r="H31" i="222" s="1"/>
  <c r="G43" i="222"/>
  <c r="H43" i="222" s="1"/>
  <c r="G51" i="222"/>
  <c r="H51" i="222" s="1"/>
  <c r="G67" i="222"/>
  <c r="H67" i="222" s="1"/>
  <c r="G79" i="222"/>
  <c r="H79" i="222" s="1"/>
  <c r="G91" i="222"/>
  <c r="H91" i="222" s="1"/>
  <c r="G103" i="222"/>
  <c r="H103" i="222" s="1"/>
  <c r="G11" i="222"/>
  <c r="H11" i="222" s="1"/>
  <c r="C15" i="230"/>
  <c r="L67" i="222" l="1"/>
  <c r="M67" i="222"/>
  <c r="J67" i="222"/>
  <c r="N67" i="222"/>
  <c r="K67" i="222"/>
  <c r="O67" i="222"/>
  <c r="M98" i="222"/>
  <c r="J98" i="222"/>
  <c r="N98" i="222"/>
  <c r="K98" i="222"/>
  <c r="O98" i="222"/>
  <c r="L98" i="222"/>
  <c r="J34" i="222"/>
  <c r="N34" i="222"/>
  <c r="K34" i="222"/>
  <c r="O34" i="222"/>
  <c r="L34" i="222"/>
  <c r="M34" i="222"/>
  <c r="J18" i="222"/>
  <c r="N18" i="222"/>
  <c r="K18" i="222"/>
  <c r="O18" i="222"/>
  <c r="L18" i="222"/>
  <c r="M18" i="222"/>
  <c r="K85" i="222"/>
  <c r="O85" i="222"/>
  <c r="L85" i="222"/>
  <c r="M85" i="222"/>
  <c r="J85" i="222"/>
  <c r="N85" i="222"/>
  <c r="L37" i="222"/>
  <c r="M37" i="222"/>
  <c r="J37" i="222"/>
  <c r="N37" i="222"/>
  <c r="K37" i="222"/>
  <c r="O37" i="222"/>
  <c r="K95" i="222"/>
  <c r="O95" i="222"/>
  <c r="L95" i="222"/>
  <c r="M95" i="222"/>
  <c r="J95" i="222"/>
  <c r="N95" i="222"/>
  <c r="J56" i="222"/>
  <c r="N56" i="222"/>
  <c r="K56" i="222"/>
  <c r="O56" i="222"/>
  <c r="L56" i="222"/>
  <c r="M56" i="222"/>
  <c r="K103" i="222"/>
  <c r="O103" i="222"/>
  <c r="L103" i="222"/>
  <c r="M103" i="222"/>
  <c r="J103" i="222"/>
  <c r="N103" i="222"/>
  <c r="L51" i="222"/>
  <c r="M51" i="222"/>
  <c r="J51" i="222"/>
  <c r="N51" i="222"/>
  <c r="K51" i="222"/>
  <c r="O51" i="222"/>
  <c r="M110" i="222"/>
  <c r="J110" i="222"/>
  <c r="N110" i="222"/>
  <c r="K110" i="222"/>
  <c r="O110" i="222"/>
  <c r="L110" i="222"/>
  <c r="M94" i="222"/>
  <c r="J94" i="222"/>
  <c r="N94" i="222"/>
  <c r="K94" i="222"/>
  <c r="O94" i="222"/>
  <c r="L94" i="222"/>
  <c r="M78" i="222"/>
  <c r="J78" i="222"/>
  <c r="N78" i="222"/>
  <c r="K78" i="222"/>
  <c r="O78" i="222"/>
  <c r="L78" i="222"/>
  <c r="J62" i="222"/>
  <c r="N62" i="222"/>
  <c r="K62" i="222"/>
  <c r="O62" i="222"/>
  <c r="L62" i="222"/>
  <c r="M62" i="222"/>
  <c r="J46" i="222"/>
  <c r="N46" i="222"/>
  <c r="K46" i="222"/>
  <c r="O46" i="222"/>
  <c r="L46" i="222"/>
  <c r="M46" i="222"/>
  <c r="J30" i="222"/>
  <c r="N30" i="222"/>
  <c r="K30" i="222"/>
  <c r="O30" i="222"/>
  <c r="L30" i="222"/>
  <c r="M30" i="222"/>
  <c r="J14" i="222"/>
  <c r="N14" i="222"/>
  <c r="K14" i="222"/>
  <c r="O14" i="222"/>
  <c r="L14" i="222"/>
  <c r="M14" i="222"/>
  <c r="L63" i="222"/>
  <c r="M63" i="222"/>
  <c r="J63" i="222"/>
  <c r="N63" i="222"/>
  <c r="K63" i="222"/>
  <c r="O63" i="222"/>
  <c r="L19" i="222"/>
  <c r="M19" i="222"/>
  <c r="J19" i="222"/>
  <c r="N19" i="222"/>
  <c r="K19" i="222"/>
  <c r="O19" i="222"/>
  <c r="K97" i="222"/>
  <c r="O97" i="222"/>
  <c r="L97" i="222"/>
  <c r="M97" i="222"/>
  <c r="N97" i="222"/>
  <c r="J97" i="222"/>
  <c r="K81" i="222"/>
  <c r="O81" i="222"/>
  <c r="L81" i="222"/>
  <c r="M81" i="222"/>
  <c r="N81" i="222"/>
  <c r="J81" i="222"/>
  <c r="L65" i="222"/>
  <c r="M65" i="222"/>
  <c r="J65" i="222"/>
  <c r="N65" i="222"/>
  <c r="O65" i="222"/>
  <c r="K65" i="222"/>
  <c r="L49" i="222"/>
  <c r="M49" i="222"/>
  <c r="J49" i="222"/>
  <c r="N49" i="222"/>
  <c r="O49" i="222"/>
  <c r="K49" i="222"/>
  <c r="L33" i="222"/>
  <c r="M33" i="222"/>
  <c r="J33" i="222"/>
  <c r="N33" i="222"/>
  <c r="O33" i="222"/>
  <c r="K33" i="222"/>
  <c r="L17" i="222"/>
  <c r="M17" i="222"/>
  <c r="J17" i="222"/>
  <c r="N17" i="222"/>
  <c r="O17" i="222"/>
  <c r="K17" i="222"/>
  <c r="K83" i="222"/>
  <c r="O83" i="222"/>
  <c r="L83" i="222"/>
  <c r="M83" i="222"/>
  <c r="J83" i="222"/>
  <c r="N83" i="222"/>
  <c r="L35" i="222"/>
  <c r="M35" i="222"/>
  <c r="J35" i="222"/>
  <c r="N35" i="222"/>
  <c r="K35" i="222"/>
  <c r="O35" i="222"/>
  <c r="M100" i="222"/>
  <c r="J100" i="222"/>
  <c r="N100" i="222"/>
  <c r="K100" i="222"/>
  <c r="O100" i="222"/>
  <c r="L100" i="222"/>
  <c r="M84" i="222"/>
  <c r="J84" i="222"/>
  <c r="N84" i="222"/>
  <c r="K84" i="222"/>
  <c r="O84" i="222"/>
  <c r="L84" i="222"/>
  <c r="J68" i="222"/>
  <c r="K68" i="222"/>
  <c r="L68" i="222"/>
  <c r="M68" i="222"/>
  <c r="N68" i="222"/>
  <c r="O68" i="222"/>
  <c r="J52" i="222"/>
  <c r="N52" i="222"/>
  <c r="K52" i="222"/>
  <c r="O52" i="222"/>
  <c r="L52" i="222"/>
  <c r="M52" i="222"/>
  <c r="J36" i="222"/>
  <c r="N36" i="222"/>
  <c r="K36" i="222"/>
  <c r="O36" i="222"/>
  <c r="L36" i="222"/>
  <c r="M36" i="222"/>
  <c r="J20" i="222"/>
  <c r="N20" i="222"/>
  <c r="K20" i="222"/>
  <c r="O20" i="222"/>
  <c r="L20" i="222"/>
  <c r="M20" i="222"/>
  <c r="L15" i="222"/>
  <c r="M15" i="222"/>
  <c r="J15" i="222"/>
  <c r="N15" i="222"/>
  <c r="K15" i="222"/>
  <c r="O15" i="222"/>
  <c r="J66" i="222"/>
  <c r="N66" i="222"/>
  <c r="K66" i="222"/>
  <c r="O66" i="222"/>
  <c r="L66" i="222"/>
  <c r="M66" i="222"/>
  <c r="K75" i="222"/>
  <c r="O75" i="222"/>
  <c r="L75" i="222"/>
  <c r="M75" i="222"/>
  <c r="J75" i="222"/>
  <c r="N75" i="222"/>
  <c r="K101" i="222"/>
  <c r="O101" i="222"/>
  <c r="L101" i="222"/>
  <c r="M101" i="222"/>
  <c r="J101" i="222"/>
  <c r="N101" i="222"/>
  <c r="L53" i="222"/>
  <c r="M53" i="222"/>
  <c r="J53" i="222"/>
  <c r="N53" i="222"/>
  <c r="K53" i="222"/>
  <c r="O53" i="222"/>
  <c r="L47" i="222"/>
  <c r="M47" i="222"/>
  <c r="J47" i="222"/>
  <c r="N47" i="222"/>
  <c r="K47" i="222"/>
  <c r="O47" i="222"/>
  <c r="M88" i="222"/>
  <c r="J88" i="222"/>
  <c r="N88" i="222"/>
  <c r="K88" i="222"/>
  <c r="O88" i="222"/>
  <c r="L88" i="222"/>
  <c r="J40" i="222"/>
  <c r="N40" i="222"/>
  <c r="K40" i="222"/>
  <c r="O40" i="222"/>
  <c r="L40" i="222"/>
  <c r="M40" i="222"/>
  <c r="K91" i="222"/>
  <c r="O91" i="222"/>
  <c r="L91" i="222"/>
  <c r="M91" i="222"/>
  <c r="N91" i="222"/>
  <c r="J91" i="222"/>
  <c r="L43" i="222"/>
  <c r="M43" i="222"/>
  <c r="J43" i="222"/>
  <c r="N43" i="222"/>
  <c r="K43" i="222"/>
  <c r="O43" i="222"/>
  <c r="M106" i="222"/>
  <c r="J106" i="222"/>
  <c r="N106" i="222"/>
  <c r="K106" i="222"/>
  <c r="O106" i="222"/>
  <c r="L106" i="222"/>
  <c r="M90" i="222"/>
  <c r="J90" i="222"/>
  <c r="N90" i="222"/>
  <c r="K90" i="222"/>
  <c r="O90" i="222"/>
  <c r="L90" i="222"/>
  <c r="M74" i="222"/>
  <c r="J74" i="222"/>
  <c r="N74" i="222"/>
  <c r="K74" i="222"/>
  <c r="O74" i="222"/>
  <c r="L74" i="222"/>
  <c r="J58" i="222"/>
  <c r="N58" i="222"/>
  <c r="K58" i="222"/>
  <c r="O58" i="222"/>
  <c r="L58" i="222"/>
  <c r="M58" i="222"/>
  <c r="J42" i="222"/>
  <c r="N42" i="222"/>
  <c r="K42" i="222"/>
  <c r="O42" i="222"/>
  <c r="L42" i="222"/>
  <c r="M42" i="222"/>
  <c r="J26" i="222"/>
  <c r="N26" i="222"/>
  <c r="K26" i="222"/>
  <c r="O26" i="222"/>
  <c r="L26" i="222"/>
  <c r="M26" i="222"/>
  <c r="K99" i="222"/>
  <c r="O99" i="222"/>
  <c r="L99" i="222"/>
  <c r="M99" i="222"/>
  <c r="N99" i="222"/>
  <c r="J99" i="222"/>
  <c r="L55" i="222"/>
  <c r="M55" i="222"/>
  <c r="J55" i="222"/>
  <c r="N55" i="222"/>
  <c r="K55" i="222"/>
  <c r="O55" i="222"/>
  <c r="K109" i="222"/>
  <c r="O109" i="222"/>
  <c r="L109" i="222"/>
  <c r="M109" i="222"/>
  <c r="J109" i="222"/>
  <c r="N109" i="222"/>
  <c r="K93" i="222"/>
  <c r="O93" i="222"/>
  <c r="L93" i="222"/>
  <c r="M93" i="222"/>
  <c r="J93" i="222"/>
  <c r="N93" i="222"/>
  <c r="K77" i="222"/>
  <c r="O77" i="222"/>
  <c r="L77" i="222"/>
  <c r="M77" i="222"/>
  <c r="J77" i="222"/>
  <c r="N77" i="222"/>
  <c r="L61" i="222"/>
  <c r="M61" i="222"/>
  <c r="J61" i="222"/>
  <c r="N61" i="222"/>
  <c r="K61" i="222"/>
  <c r="O61" i="222"/>
  <c r="L45" i="222"/>
  <c r="M45" i="222"/>
  <c r="J45" i="222"/>
  <c r="N45" i="222"/>
  <c r="K45" i="222"/>
  <c r="O45" i="222"/>
  <c r="L29" i="222"/>
  <c r="M29" i="222"/>
  <c r="J29" i="222"/>
  <c r="N29" i="222"/>
  <c r="K29" i="222"/>
  <c r="O29" i="222"/>
  <c r="L13" i="222"/>
  <c r="M13" i="222"/>
  <c r="J13" i="222"/>
  <c r="N13" i="222"/>
  <c r="K13" i="222"/>
  <c r="O13" i="222"/>
  <c r="K71" i="222"/>
  <c r="O71" i="222"/>
  <c r="L71" i="222"/>
  <c r="M71" i="222"/>
  <c r="J71" i="222"/>
  <c r="N71" i="222"/>
  <c r="L23" i="222"/>
  <c r="M23" i="222"/>
  <c r="J23" i="222"/>
  <c r="N23" i="222"/>
  <c r="K23" i="222"/>
  <c r="O23" i="222"/>
  <c r="M96" i="222"/>
  <c r="J96" i="222"/>
  <c r="N96" i="222"/>
  <c r="K96" i="222"/>
  <c r="O96" i="222"/>
  <c r="L96" i="222"/>
  <c r="M80" i="222"/>
  <c r="J80" i="222"/>
  <c r="N80" i="222"/>
  <c r="K80" i="222"/>
  <c r="O80" i="222"/>
  <c r="L80" i="222"/>
  <c r="J64" i="222"/>
  <c r="N64" i="222"/>
  <c r="K64" i="222"/>
  <c r="O64" i="222"/>
  <c r="L64" i="222"/>
  <c r="M64" i="222"/>
  <c r="J48" i="222"/>
  <c r="N48" i="222"/>
  <c r="K48" i="222"/>
  <c r="O48" i="222"/>
  <c r="L48" i="222"/>
  <c r="M48" i="222"/>
  <c r="J32" i="222"/>
  <c r="N32" i="222"/>
  <c r="K32" i="222"/>
  <c r="O32" i="222"/>
  <c r="L32" i="222"/>
  <c r="M32" i="222"/>
  <c r="J16" i="222"/>
  <c r="N16" i="222"/>
  <c r="K16" i="222"/>
  <c r="O16" i="222"/>
  <c r="L16" i="222"/>
  <c r="M16" i="222"/>
  <c r="M82" i="222"/>
  <c r="J82" i="222"/>
  <c r="N82" i="222"/>
  <c r="K82" i="222"/>
  <c r="O82" i="222"/>
  <c r="L82" i="222"/>
  <c r="J50" i="222"/>
  <c r="N50" i="222"/>
  <c r="K50" i="222"/>
  <c r="O50" i="222"/>
  <c r="L50" i="222"/>
  <c r="M50" i="222"/>
  <c r="L27" i="222"/>
  <c r="M27" i="222"/>
  <c r="J27" i="222"/>
  <c r="N27" i="222"/>
  <c r="K27" i="222"/>
  <c r="O27" i="222"/>
  <c r="K69" i="222"/>
  <c r="O69" i="222"/>
  <c r="L69" i="222"/>
  <c r="M69" i="222"/>
  <c r="J69" i="222"/>
  <c r="N69" i="222"/>
  <c r="L21" i="222"/>
  <c r="M21" i="222"/>
  <c r="J21" i="222"/>
  <c r="N21" i="222"/>
  <c r="K21" i="222"/>
  <c r="O21" i="222"/>
  <c r="M104" i="222"/>
  <c r="J104" i="222"/>
  <c r="N104" i="222"/>
  <c r="K104" i="222"/>
  <c r="O104" i="222"/>
  <c r="L104" i="222"/>
  <c r="M72" i="222"/>
  <c r="J72" i="222"/>
  <c r="N72" i="222"/>
  <c r="K72" i="222"/>
  <c r="O72" i="222"/>
  <c r="L72" i="222"/>
  <c r="J24" i="222"/>
  <c r="N24" i="222"/>
  <c r="K24" i="222"/>
  <c r="O24" i="222"/>
  <c r="L24" i="222"/>
  <c r="M24" i="222"/>
  <c r="K79" i="222"/>
  <c r="O79" i="222"/>
  <c r="L79" i="222"/>
  <c r="M79" i="222"/>
  <c r="J79" i="222"/>
  <c r="N79" i="222"/>
  <c r="L31" i="222"/>
  <c r="M31" i="222"/>
  <c r="J31" i="222"/>
  <c r="N31" i="222"/>
  <c r="K31" i="222"/>
  <c r="O31" i="222"/>
  <c r="M102" i="222"/>
  <c r="J102" i="222"/>
  <c r="N102" i="222"/>
  <c r="K102" i="222"/>
  <c r="O102" i="222"/>
  <c r="L102" i="222"/>
  <c r="M86" i="222"/>
  <c r="J86" i="222"/>
  <c r="N86" i="222"/>
  <c r="K86" i="222"/>
  <c r="O86" i="222"/>
  <c r="L86" i="222"/>
  <c r="M70" i="222"/>
  <c r="J70" i="222"/>
  <c r="N70" i="222"/>
  <c r="K70" i="222"/>
  <c r="O70" i="222"/>
  <c r="L70" i="222"/>
  <c r="J54" i="222"/>
  <c r="N54" i="222"/>
  <c r="K54" i="222"/>
  <c r="O54" i="222"/>
  <c r="L54" i="222"/>
  <c r="M54" i="222"/>
  <c r="J38" i="222"/>
  <c r="N38" i="222"/>
  <c r="K38" i="222"/>
  <c r="O38" i="222"/>
  <c r="L38" i="222"/>
  <c r="M38" i="222"/>
  <c r="J22" i="222"/>
  <c r="N22" i="222"/>
  <c r="K22" i="222"/>
  <c r="O22" i="222"/>
  <c r="L22" i="222"/>
  <c r="M22" i="222"/>
  <c r="K87" i="222"/>
  <c r="O87" i="222"/>
  <c r="L87" i="222"/>
  <c r="M87" i="222"/>
  <c r="J87" i="222"/>
  <c r="N87" i="222"/>
  <c r="L39" i="222"/>
  <c r="M39" i="222"/>
  <c r="J39" i="222"/>
  <c r="N39" i="222"/>
  <c r="K39" i="222"/>
  <c r="O39" i="222"/>
  <c r="K105" i="222"/>
  <c r="O105" i="222"/>
  <c r="L105" i="222"/>
  <c r="M105" i="222"/>
  <c r="N105" i="222"/>
  <c r="J105" i="222"/>
  <c r="K89" i="222"/>
  <c r="O89" i="222"/>
  <c r="L89" i="222"/>
  <c r="M89" i="222"/>
  <c r="N89" i="222"/>
  <c r="J89" i="222"/>
  <c r="K73" i="222"/>
  <c r="O73" i="222"/>
  <c r="L73" i="222"/>
  <c r="M73" i="222"/>
  <c r="N73" i="222"/>
  <c r="J73" i="222"/>
  <c r="L57" i="222"/>
  <c r="M57" i="222"/>
  <c r="J57" i="222"/>
  <c r="D18" i="187" s="1"/>
  <c r="N57" i="222"/>
  <c r="O57" i="222"/>
  <c r="K57" i="222"/>
  <c r="E18" i="187" s="1"/>
  <c r="L41" i="222"/>
  <c r="M41" i="222"/>
  <c r="J41" i="222"/>
  <c r="N41" i="222"/>
  <c r="O41" i="222"/>
  <c r="K41" i="222"/>
  <c r="L25" i="222"/>
  <c r="M25" i="222"/>
  <c r="J25" i="222"/>
  <c r="N25" i="222"/>
  <c r="O25" i="222"/>
  <c r="K25" i="222"/>
  <c r="K107" i="222"/>
  <c r="O107" i="222"/>
  <c r="L107" i="222"/>
  <c r="M107" i="222"/>
  <c r="J107" i="222"/>
  <c r="N107" i="222"/>
  <c r="L59" i="222"/>
  <c r="M59" i="222"/>
  <c r="J59" i="222"/>
  <c r="N59" i="222"/>
  <c r="K59" i="222"/>
  <c r="O59" i="222"/>
  <c r="M108" i="222"/>
  <c r="J108" i="222"/>
  <c r="N108" i="222"/>
  <c r="K108" i="222"/>
  <c r="O108" i="222"/>
  <c r="L108" i="222"/>
  <c r="M92" i="222"/>
  <c r="J92" i="222"/>
  <c r="N92" i="222"/>
  <c r="K92" i="222"/>
  <c r="O92" i="222"/>
  <c r="L92" i="222"/>
  <c r="M76" i="222"/>
  <c r="J76" i="222"/>
  <c r="N76" i="222"/>
  <c r="K76" i="222"/>
  <c r="O76" i="222"/>
  <c r="L76" i="222"/>
  <c r="J60" i="222"/>
  <c r="N60" i="222"/>
  <c r="K60" i="222"/>
  <c r="O60" i="222"/>
  <c r="L60" i="222"/>
  <c r="M60" i="222"/>
  <c r="J44" i="222"/>
  <c r="N44" i="222"/>
  <c r="K44" i="222"/>
  <c r="O44" i="222"/>
  <c r="L44" i="222"/>
  <c r="M44" i="222"/>
  <c r="J28" i="222"/>
  <c r="N28" i="222"/>
  <c r="K28" i="222"/>
  <c r="O28" i="222"/>
  <c r="L28" i="222"/>
  <c r="M28" i="222"/>
  <c r="J12" i="222"/>
  <c r="N12" i="222"/>
  <c r="K12" i="222"/>
  <c r="O12" i="222"/>
  <c r="L12" i="222"/>
  <c r="M12" i="222"/>
  <c r="J11" i="222"/>
  <c r="K11" i="222"/>
  <c r="O11" i="222"/>
  <c r="L11" i="222"/>
  <c r="M11" i="222"/>
  <c r="N11" i="222"/>
  <c r="C16" i="230"/>
  <c r="G11" i="187" l="1"/>
  <c r="I14" i="187"/>
  <c r="M14" i="187"/>
  <c r="E14" i="187"/>
  <c r="G14" i="187"/>
  <c r="I11" i="187"/>
  <c r="K11" i="187"/>
  <c r="M15" i="187"/>
  <c r="E15" i="187"/>
  <c r="K14" i="187"/>
  <c r="I15" i="187"/>
  <c r="E11" i="187"/>
  <c r="G15" i="187"/>
  <c r="M8" i="187"/>
  <c r="M16" i="187"/>
  <c r="I8" i="187"/>
  <c r="M11" i="187"/>
  <c r="K8" i="187"/>
  <c r="K15" i="187"/>
  <c r="E12" i="187"/>
  <c r="G12" i="187"/>
  <c r="E8" i="187"/>
  <c r="K12" i="187"/>
  <c r="E16" i="187"/>
  <c r="I16" i="187"/>
  <c r="G8" i="187"/>
  <c r="G16" i="187"/>
  <c r="M12" i="187"/>
  <c r="I12" i="187"/>
  <c r="K16" i="187"/>
  <c r="K10" i="187"/>
  <c r="M9" i="187"/>
  <c r="K18" i="187"/>
  <c r="I13" i="187"/>
  <c r="K13" i="187"/>
  <c r="M17" i="187"/>
  <c r="E9" i="187"/>
  <c r="G13" i="187"/>
  <c r="E17" i="187"/>
  <c r="M10" i="187"/>
  <c r="I10" i="187"/>
  <c r="I9" i="187"/>
  <c r="K9" i="187"/>
  <c r="M18" i="187"/>
  <c r="I18" i="187"/>
  <c r="M13" i="187"/>
  <c r="I17" i="187"/>
  <c r="K17" i="187"/>
  <c r="E10" i="187"/>
  <c r="G10" i="187"/>
  <c r="G9" i="187"/>
  <c r="G18" i="187"/>
  <c r="E13" i="187"/>
  <c r="G17" i="187"/>
  <c r="D8" i="187"/>
  <c r="D13" i="187"/>
  <c r="D9" i="187"/>
  <c r="D14" i="187"/>
  <c r="D10" i="187"/>
  <c r="D16" i="187"/>
  <c r="D15" i="187"/>
  <c r="D12" i="187"/>
  <c r="D17" i="187"/>
  <c r="D11" i="187"/>
  <c r="C17" i="230"/>
  <c r="C18" i="230" l="1"/>
  <c r="C19" i="230" l="1"/>
  <c r="C20" i="230" l="1"/>
  <c r="C21" i="230" l="1"/>
  <c r="C22" i="230" l="1"/>
  <c r="C23" i="230" l="1"/>
  <c r="C24" i="230" l="1"/>
  <c r="C25" i="230" l="1"/>
  <c r="C26" i="230" l="1"/>
  <c r="C27" i="230" l="1"/>
  <c r="C28" i="230" l="1"/>
  <c r="C29" i="230" l="1"/>
  <c r="C30" i="230" l="1"/>
  <c r="C31" i="230" l="1"/>
  <c r="C32" i="230" l="1"/>
  <c r="C33" i="230" l="1"/>
  <c r="C34" i="230" l="1"/>
  <c r="C35" i="230" l="1"/>
  <c r="C36" i="230" l="1"/>
  <c r="C37" i="230" l="1"/>
  <c r="C38" i="230" l="1"/>
  <c r="C39" i="230" l="1"/>
  <c r="C40" i="230" l="1"/>
  <c r="C41" i="230" l="1"/>
  <c r="C42" i="230" l="1"/>
  <c r="C43" i="230" l="1"/>
  <c r="C44" i="230" l="1"/>
  <c r="C45" i="230" l="1"/>
  <c r="C46" i="230" l="1"/>
  <c r="C47" i="230" l="1"/>
  <c r="C48" i="230" l="1"/>
  <c r="C49" i="230" l="1"/>
  <c r="C50" i="230" l="1"/>
  <c r="C51" i="230" l="1"/>
  <c r="C52" i="230" l="1"/>
  <c r="C53" i="230" l="1"/>
  <c r="C54" i="230" l="1"/>
  <c r="C55" i="230" l="1"/>
  <c r="C56" i="230" l="1"/>
  <c r="C57" i="230" l="1"/>
  <c r="C58" i="230" l="1"/>
  <c r="C59" i="230" l="1"/>
  <c r="C60" i="230" l="1"/>
  <c r="C61" i="230" l="1"/>
  <c r="C62" i="230" l="1"/>
  <c r="C63" i="230" l="1"/>
  <c r="C64" i="230" l="1"/>
  <c r="C65" i="230" l="1"/>
  <c r="C66" i="230" l="1"/>
  <c r="C67" i="230" l="1"/>
  <c r="C68" i="230" l="1"/>
  <c r="C69" i="230" l="1"/>
  <c r="C70" i="230" l="1"/>
  <c r="C71" i="230" l="1"/>
  <c r="C72" i="230" l="1"/>
  <c r="C73" i="230" l="1"/>
  <c r="C74" i="230" l="1"/>
  <c r="C75" i="230" l="1"/>
  <c r="C76" i="230" l="1"/>
  <c r="C77" i="230" l="1"/>
  <c r="C78" i="230" l="1"/>
  <c r="C79" i="230" l="1"/>
  <c r="C80" i="230" l="1"/>
  <c r="C81" i="230" l="1"/>
  <c r="C82" i="230" l="1"/>
  <c r="C83" i="230" l="1"/>
  <c r="C84" i="230" l="1"/>
  <c r="C85" i="230" l="1"/>
  <c r="C86" i="230" l="1"/>
  <c r="C87" i="230" l="1"/>
  <c r="C88" i="230" l="1"/>
  <c r="C89" i="230" l="1"/>
  <c r="C90" i="230" l="1"/>
  <c r="C91" i="230" l="1"/>
  <c r="C92" i="230" l="1"/>
  <c r="C93" i="230" l="1"/>
  <c r="C94" i="230" l="1"/>
  <c r="C95" i="230" l="1"/>
  <c r="C96" i="230" l="1"/>
  <c r="C97" i="230" l="1"/>
  <c r="C98" i="230" l="1"/>
  <c r="C99" i="230" l="1"/>
  <c r="C100" i="230" l="1"/>
  <c r="C101" i="230" l="1"/>
  <c r="C102" i="230" l="1"/>
  <c r="C103" i="230" l="1"/>
  <c r="C104" i="230" l="1"/>
  <c r="C105" i="230" l="1"/>
  <c r="C106" i="230" l="1"/>
  <c r="C107" i="230" l="1"/>
  <c r="C108" i="230" l="1"/>
  <c r="C109" i="230" l="1"/>
  <c r="C110" i="230" l="1"/>
  <c r="O107" i="230" l="1"/>
  <c r="K107" i="230"/>
  <c r="N107" i="230"/>
  <c r="J107" i="230"/>
  <c r="M107" i="230"/>
  <c r="L107" i="230"/>
  <c r="O108" i="230"/>
  <c r="K108" i="230"/>
  <c r="N108" i="230"/>
  <c r="J108" i="230"/>
  <c r="M108" i="230"/>
  <c r="L108" i="230"/>
  <c r="O110" i="230" l="1"/>
  <c r="K110" i="230"/>
  <c r="N110" i="230"/>
  <c r="J110" i="230"/>
  <c r="M110" i="230"/>
  <c r="L110" i="230"/>
  <c r="O89" i="230"/>
  <c r="K89" i="230"/>
  <c r="N89" i="230"/>
  <c r="J89" i="230"/>
  <c r="M89" i="230"/>
  <c r="L89" i="230"/>
  <c r="N74" i="230"/>
  <c r="J74" i="230"/>
  <c r="M74" i="230"/>
  <c r="L74" i="230"/>
  <c r="O74" i="230"/>
  <c r="K74" i="230"/>
  <c r="N68" i="230"/>
  <c r="J68" i="230"/>
  <c r="L68" i="230"/>
  <c r="K68" i="230"/>
  <c r="O68" i="230"/>
  <c r="M68" i="230"/>
  <c r="N50" i="230"/>
  <c r="J50" i="230"/>
  <c r="M50" i="230"/>
  <c r="L50" i="230"/>
  <c r="O50" i="230"/>
  <c r="K50" i="230"/>
  <c r="N37" i="230"/>
  <c r="J37" i="230"/>
  <c r="M37" i="230"/>
  <c r="L37" i="230"/>
  <c r="K37" i="230"/>
  <c r="O37" i="230"/>
  <c r="O26" i="230"/>
  <c r="K26" i="230"/>
  <c r="N26" i="230"/>
  <c r="J26" i="230"/>
  <c r="L26" i="230"/>
  <c r="M26" i="230"/>
  <c r="O14" i="230"/>
  <c r="K14" i="230"/>
  <c r="J14" i="230"/>
  <c r="N14" i="230"/>
  <c r="L14" i="230"/>
  <c r="M14" i="230"/>
  <c r="O109" i="230"/>
  <c r="K109" i="230"/>
  <c r="N109" i="230"/>
  <c r="J109" i="230"/>
  <c r="M109" i="230"/>
  <c r="L109" i="230"/>
  <c r="O105" i="230"/>
  <c r="K105" i="230"/>
  <c r="N105" i="230"/>
  <c r="J105" i="230"/>
  <c r="M105" i="230"/>
  <c r="L105" i="230"/>
  <c r="O99" i="230"/>
  <c r="K99" i="230"/>
  <c r="N99" i="230"/>
  <c r="J99" i="230"/>
  <c r="M99" i="230"/>
  <c r="L99" i="230"/>
  <c r="O95" i="230"/>
  <c r="K95" i="230"/>
  <c r="N95" i="230"/>
  <c r="J95" i="230"/>
  <c r="M95" i="230"/>
  <c r="L95" i="230"/>
  <c r="O93" i="230"/>
  <c r="K93" i="230"/>
  <c r="N93" i="230"/>
  <c r="J93" i="230"/>
  <c r="M93" i="230"/>
  <c r="L93" i="230"/>
  <c r="O88" i="230"/>
  <c r="K88" i="230"/>
  <c r="L88" i="230"/>
  <c r="J88" i="230"/>
  <c r="N88" i="230"/>
  <c r="M88" i="230"/>
  <c r="O85" i="230"/>
  <c r="K85" i="230"/>
  <c r="J85" i="230"/>
  <c r="N85" i="230"/>
  <c r="M85" i="230"/>
  <c r="L85" i="230"/>
  <c r="O82" i="230"/>
  <c r="N82" i="230"/>
  <c r="J82" i="230"/>
  <c r="M82" i="230"/>
  <c r="L82" i="230"/>
  <c r="K82" i="230"/>
  <c r="N78" i="230"/>
  <c r="J78" i="230"/>
  <c r="M78" i="230"/>
  <c r="L78" i="230"/>
  <c r="O78" i="230"/>
  <c r="K78" i="230"/>
  <c r="N73" i="230"/>
  <c r="J73" i="230"/>
  <c r="M73" i="230"/>
  <c r="L73" i="230"/>
  <c r="K73" i="230"/>
  <c r="O73" i="230"/>
  <c r="N70" i="230"/>
  <c r="J70" i="230"/>
  <c r="M70" i="230"/>
  <c r="L70" i="230"/>
  <c r="O70" i="230"/>
  <c r="K70" i="230"/>
  <c r="N63" i="230"/>
  <c r="J63" i="230"/>
  <c r="M63" i="230"/>
  <c r="L63" i="230"/>
  <c r="O63" i="230"/>
  <c r="K63" i="230"/>
  <c r="N61" i="230"/>
  <c r="J61" i="230"/>
  <c r="M61" i="230"/>
  <c r="L61" i="230"/>
  <c r="K61" i="230"/>
  <c r="O61" i="230"/>
  <c r="N54" i="230"/>
  <c r="J54" i="230"/>
  <c r="M54" i="230"/>
  <c r="L54" i="230"/>
  <c r="K54" i="230"/>
  <c r="O54" i="230"/>
  <c r="N57" i="230"/>
  <c r="J57" i="230"/>
  <c r="M57" i="230"/>
  <c r="L57" i="230"/>
  <c r="K57" i="230"/>
  <c r="O57" i="230"/>
  <c r="N49" i="230"/>
  <c r="J49" i="230"/>
  <c r="M49" i="230"/>
  <c r="L49" i="230"/>
  <c r="K49" i="230"/>
  <c r="O49" i="230"/>
  <c r="N44" i="230"/>
  <c r="J44" i="230"/>
  <c r="M44" i="230"/>
  <c r="L44" i="230"/>
  <c r="O44" i="230"/>
  <c r="K44" i="230"/>
  <c r="N43" i="230"/>
  <c r="J43" i="230"/>
  <c r="M43" i="230"/>
  <c r="L43" i="230"/>
  <c r="O43" i="230"/>
  <c r="K43" i="230"/>
  <c r="N36" i="230"/>
  <c r="J36" i="230"/>
  <c r="M36" i="230"/>
  <c r="L36" i="230"/>
  <c r="O36" i="230"/>
  <c r="K36" i="230"/>
  <c r="N33" i="230"/>
  <c r="J33" i="230"/>
  <c r="M33" i="230"/>
  <c r="L33" i="230"/>
  <c r="K33" i="230"/>
  <c r="O33" i="230"/>
  <c r="L29" i="230"/>
  <c r="M29" i="230"/>
  <c r="N29" i="230"/>
  <c r="K29" i="230"/>
  <c r="O29" i="230"/>
  <c r="J29" i="230"/>
  <c r="O25" i="230"/>
  <c r="K25" i="230"/>
  <c r="N25" i="230"/>
  <c r="J25" i="230"/>
  <c r="L25" i="230"/>
  <c r="M25" i="230"/>
  <c r="O22" i="230"/>
  <c r="K22" i="230"/>
  <c r="N22" i="230"/>
  <c r="J22" i="230"/>
  <c r="L22" i="230"/>
  <c r="M22" i="230"/>
  <c r="O18" i="230"/>
  <c r="K18" i="230"/>
  <c r="N18" i="230"/>
  <c r="J18" i="230"/>
  <c r="L18" i="230"/>
  <c r="M18" i="230"/>
  <c r="O13" i="230"/>
  <c r="K13" i="230"/>
  <c r="N13" i="230"/>
  <c r="J13" i="230"/>
  <c r="L13" i="230"/>
  <c r="M13" i="230"/>
  <c r="O103" i="230"/>
  <c r="K103" i="230"/>
  <c r="N103" i="230"/>
  <c r="J103" i="230"/>
  <c r="M103" i="230"/>
  <c r="L103" i="230"/>
  <c r="O86" i="230"/>
  <c r="K86" i="230"/>
  <c r="N86" i="230"/>
  <c r="M86" i="230"/>
  <c r="L86" i="230"/>
  <c r="J86" i="230"/>
  <c r="N81" i="230"/>
  <c r="J81" i="230"/>
  <c r="M81" i="230"/>
  <c r="L81" i="230"/>
  <c r="K81" i="230"/>
  <c r="O81" i="230"/>
  <c r="N67" i="230"/>
  <c r="J67" i="230"/>
  <c r="L67" i="230"/>
  <c r="O67" i="230"/>
  <c r="M67" i="230"/>
  <c r="K67" i="230"/>
  <c r="N58" i="230"/>
  <c r="J58" i="230"/>
  <c r="M58" i="230"/>
  <c r="L58" i="230"/>
  <c r="O58" i="230"/>
  <c r="K58" i="230"/>
  <c r="N40" i="230"/>
  <c r="J40" i="230"/>
  <c r="M40" i="230"/>
  <c r="L40" i="230"/>
  <c r="O40" i="230"/>
  <c r="K40" i="230"/>
  <c r="N32" i="230"/>
  <c r="J32" i="230"/>
  <c r="L32" i="230"/>
  <c r="O32" i="230"/>
  <c r="M32" i="230"/>
  <c r="K32" i="230"/>
  <c r="O20" i="230"/>
  <c r="K20" i="230"/>
  <c r="N20" i="230"/>
  <c r="J20" i="230"/>
  <c r="L20" i="230"/>
  <c r="M20" i="230"/>
  <c r="O106" i="230"/>
  <c r="K106" i="230"/>
  <c r="N106" i="230"/>
  <c r="J106" i="230"/>
  <c r="M106" i="230"/>
  <c r="L106" i="230"/>
  <c r="O102" i="230"/>
  <c r="K102" i="230"/>
  <c r="N102" i="230"/>
  <c r="J102" i="230"/>
  <c r="M102" i="230"/>
  <c r="L102" i="230"/>
  <c r="O101" i="230"/>
  <c r="K101" i="230"/>
  <c r="N101" i="230"/>
  <c r="J101" i="230"/>
  <c r="M101" i="230"/>
  <c r="L101" i="230"/>
  <c r="O97" i="230"/>
  <c r="K97" i="230"/>
  <c r="N97" i="230"/>
  <c r="J97" i="230"/>
  <c r="M97" i="230"/>
  <c r="L97" i="230"/>
  <c r="O94" i="230"/>
  <c r="K94" i="230"/>
  <c r="N94" i="230"/>
  <c r="J94" i="230"/>
  <c r="M94" i="230"/>
  <c r="L94" i="230"/>
  <c r="O91" i="230"/>
  <c r="K91" i="230"/>
  <c r="N91" i="230"/>
  <c r="J91" i="230"/>
  <c r="M91" i="230"/>
  <c r="L91" i="230"/>
  <c r="O84" i="230"/>
  <c r="K84" i="230"/>
  <c r="L84" i="230"/>
  <c r="J84" i="230"/>
  <c r="N84" i="230"/>
  <c r="M84" i="230"/>
  <c r="N80" i="230"/>
  <c r="J80" i="230"/>
  <c r="M80" i="230"/>
  <c r="L80" i="230"/>
  <c r="O80" i="230"/>
  <c r="K80" i="230"/>
  <c r="N75" i="230"/>
  <c r="J75" i="230"/>
  <c r="M75" i="230"/>
  <c r="L75" i="230"/>
  <c r="O75" i="230"/>
  <c r="K75" i="230"/>
  <c r="N71" i="230"/>
  <c r="J71" i="230"/>
  <c r="M71" i="230"/>
  <c r="L71" i="230"/>
  <c r="O71" i="230"/>
  <c r="K71" i="230"/>
  <c r="N69" i="230"/>
  <c r="J69" i="230"/>
  <c r="L69" i="230"/>
  <c r="M69" i="230"/>
  <c r="K69" i="230"/>
  <c r="O69" i="230"/>
  <c r="N64" i="230"/>
  <c r="J64" i="230"/>
  <c r="M64" i="230"/>
  <c r="L64" i="230"/>
  <c r="O64" i="230"/>
  <c r="K64" i="230"/>
  <c r="N60" i="230"/>
  <c r="J60" i="230"/>
  <c r="M60" i="230"/>
  <c r="L60" i="230"/>
  <c r="O60" i="230"/>
  <c r="K60" i="230"/>
  <c r="N55" i="230"/>
  <c r="J55" i="230"/>
  <c r="M55" i="230"/>
  <c r="L55" i="230"/>
  <c r="O55" i="230"/>
  <c r="K55" i="230"/>
  <c r="N53" i="230"/>
  <c r="J53" i="230"/>
  <c r="M53" i="230"/>
  <c r="L53" i="230"/>
  <c r="K53" i="230"/>
  <c r="O53" i="230"/>
  <c r="N48" i="230"/>
  <c r="J48" i="230"/>
  <c r="M48" i="230"/>
  <c r="L48" i="230"/>
  <c r="O48" i="230"/>
  <c r="K48" i="230"/>
  <c r="N46" i="230"/>
  <c r="J46" i="230"/>
  <c r="M46" i="230"/>
  <c r="L46" i="230"/>
  <c r="K46" i="230"/>
  <c r="O46" i="230"/>
  <c r="N41" i="230"/>
  <c r="J41" i="230"/>
  <c r="M41" i="230"/>
  <c r="L41" i="230"/>
  <c r="K41" i="230"/>
  <c r="O41" i="230"/>
  <c r="N38" i="230"/>
  <c r="J38" i="230"/>
  <c r="M38" i="230"/>
  <c r="L38" i="230"/>
  <c r="K38" i="230"/>
  <c r="O38" i="230"/>
  <c r="N31" i="230"/>
  <c r="J31" i="230"/>
  <c r="L31" i="230"/>
  <c r="M31" i="230"/>
  <c r="O31" i="230"/>
  <c r="K31" i="230"/>
  <c r="O28" i="230"/>
  <c r="K28" i="230"/>
  <c r="N28" i="230"/>
  <c r="J28" i="230"/>
  <c r="L28" i="230"/>
  <c r="M28" i="230"/>
  <c r="O24" i="230"/>
  <c r="K24" i="230"/>
  <c r="N24" i="230"/>
  <c r="J24" i="230"/>
  <c r="M24" i="230"/>
  <c r="L24" i="230"/>
  <c r="O21" i="230"/>
  <c r="K21" i="230"/>
  <c r="N21" i="230"/>
  <c r="J21" i="230"/>
  <c r="L21" i="230"/>
  <c r="M21" i="230"/>
  <c r="O15" i="230"/>
  <c r="K15" i="230"/>
  <c r="N15" i="230"/>
  <c r="J15" i="230"/>
  <c r="L15" i="230"/>
  <c r="M15" i="230"/>
  <c r="O12" i="230"/>
  <c r="K12" i="230"/>
  <c r="J12" i="230"/>
  <c r="N12" i="230"/>
  <c r="L12" i="230"/>
  <c r="M12" i="230"/>
  <c r="O96" i="230"/>
  <c r="K96" i="230"/>
  <c r="N96" i="230"/>
  <c r="J96" i="230"/>
  <c r="M96" i="230"/>
  <c r="L96" i="230"/>
  <c r="O92" i="230"/>
  <c r="K92" i="230"/>
  <c r="N92" i="230"/>
  <c r="J92" i="230"/>
  <c r="M92" i="230"/>
  <c r="L92" i="230"/>
  <c r="N79" i="230"/>
  <c r="J79" i="230"/>
  <c r="M79" i="230"/>
  <c r="L79" i="230"/>
  <c r="O79" i="230"/>
  <c r="K79" i="230"/>
  <c r="N65" i="230"/>
  <c r="J65" i="230"/>
  <c r="M65" i="230"/>
  <c r="L65" i="230"/>
  <c r="K65" i="230"/>
  <c r="O65" i="230"/>
  <c r="N56" i="230"/>
  <c r="J56" i="230"/>
  <c r="M56" i="230"/>
  <c r="L56" i="230"/>
  <c r="O56" i="230"/>
  <c r="K56" i="230"/>
  <c r="N45" i="230"/>
  <c r="J45" i="230"/>
  <c r="M45" i="230"/>
  <c r="L45" i="230"/>
  <c r="K45" i="230"/>
  <c r="O45" i="230"/>
  <c r="N30" i="230"/>
  <c r="L30" i="230"/>
  <c r="K30" i="230"/>
  <c r="M30" i="230"/>
  <c r="J30" i="230"/>
  <c r="O30" i="230"/>
  <c r="O19" i="230"/>
  <c r="K19" i="230"/>
  <c r="N19" i="230"/>
  <c r="J19" i="230"/>
  <c r="L19" i="230"/>
  <c r="M19" i="230"/>
  <c r="O104" i="230"/>
  <c r="K104" i="230"/>
  <c r="N104" i="230"/>
  <c r="J104" i="230"/>
  <c r="M104" i="230"/>
  <c r="L104" i="230"/>
  <c r="O100" i="230"/>
  <c r="K100" i="230"/>
  <c r="N100" i="230"/>
  <c r="J100" i="230"/>
  <c r="M100" i="230"/>
  <c r="L100" i="230"/>
  <c r="O98" i="230"/>
  <c r="K98" i="230"/>
  <c r="N98" i="230"/>
  <c r="J98" i="230"/>
  <c r="M98" i="230"/>
  <c r="L98" i="230"/>
  <c r="O90" i="230"/>
  <c r="K90" i="230"/>
  <c r="N90" i="230"/>
  <c r="J90" i="230"/>
  <c r="M90" i="230"/>
  <c r="L90" i="230"/>
  <c r="O87" i="230"/>
  <c r="K87" i="230"/>
  <c r="M87" i="230"/>
  <c r="L87" i="230"/>
  <c r="J87" i="230"/>
  <c r="N87" i="230"/>
  <c r="O83" i="230"/>
  <c r="K83" i="230"/>
  <c r="M83" i="230"/>
  <c r="L83" i="230"/>
  <c r="J83" i="230"/>
  <c r="N83" i="230"/>
  <c r="N77" i="230"/>
  <c r="J77" i="230"/>
  <c r="M77" i="230"/>
  <c r="L77" i="230"/>
  <c r="K77" i="230"/>
  <c r="O77" i="230"/>
  <c r="N76" i="230"/>
  <c r="J76" i="230"/>
  <c r="M76" i="230"/>
  <c r="L76" i="230"/>
  <c r="O76" i="230"/>
  <c r="K76" i="230"/>
  <c r="N72" i="230"/>
  <c r="J72" i="230"/>
  <c r="M72" i="230"/>
  <c r="L72" i="230"/>
  <c r="O72" i="230"/>
  <c r="K72" i="230"/>
  <c r="N66" i="230"/>
  <c r="J66" i="230"/>
  <c r="L66" i="230"/>
  <c r="O66" i="230"/>
  <c r="M66" i="230"/>
  <c r="K66" i="230"/>
  <c r="N62" i="230"/>
  <c r="J62" i="230"/>
  <c r="M62" i="230"/>
  <c r="L62" i="230"/>
  <c r="O62" i="230"/>
  <c r="K62" i="230"/>
  <c r="N59" i="230"/>
  <c r="J59" i="230"/>
  <c r="M59" i="230"/>
  <c r="L59" i="230"/>
  <c r="O59" i="230"/>
  <c r="K59" i="230"/>
  <c r="N52" i="230"/>
  <c r="J52" i="230"/>
  <c r="M52" i="230"/>
  <c r="L52" i="230"/>
  <c r="O52" i="230"/>
  <c r="K52" i="230"/>
  <c r="N51" i="230"/>
  <c r="J51" i="230"/>
  <c r="M51" i="230"/>
  <c r="L51" i="230"/>
  <c r="O51" i="230"/>
  <c r="K51" i="230"/>
  <c r="N47" i="230"/>
  <c r="J47" i="230"/>
  <c r="M47" i="230"/>
  <c r="L47" i="230"/>
  <c r="O47" i="230"/>
  <c r="K47" i="230"/>
  <c r="N42" i="230"/>
  <c r="J42" i="230"/>
  <c r="M42" i="230"/>
  <c r="L42" i="230"/>
  <c r="O42" i="230"/>
  <c r="K42" i="230"/>
  <c r="N39" i="230"/>
  <c r="J39" i="230"/>
  <c r="M39" i="230"/>
  <c r="L39" i="230"/>
  <c r="O39" i="230"/>
  <c r="K39" i="230"/>
  <c r="N35" i="230"/>
  <c r="J35" i="230"/>
  <c r="M35" i="230"/>
  <c r="L35" i="230"/>
  <c r="O35" i="230"/>
  <c r="K35" i="230"/>
  <c r="N34" i="230"/>
  <c r="J34" i="230"/>
  <c r="M34" i="230"/>
  <c r="L34" i="230"/>
  <c r="O34" i="230"/>
  <c r="K34" i="230"/>
  <c r="O27" i="230"/>
  <c r="K27" i="230"/>
  <c r="N27" i="230"/>
  <c r="J27" i="230"/>
  <c r="L27" i="230"/>
  <c r="M27" i="230"/>
  <c r="O23" i="230"/>
  <c r="K23" i="230"/>
  <c r="N23" i="230"/>
  <c r="J23" i="230"/>
  <c r="M23" i="230"/>
  <c r="L23" i="230"/>
  <c r="O17" i="230"/>
  <c r="K17" i="230"/>
  <c r="N17" i="230"/>
  <c r="J17" i="230"/>
  <c r="L17" i="230"/>
  <c r="M17" i="230"/>
  <c r="O16" i="230"/>
  <c r="K16" i="230"/>
  <c r="N16" i="230"/>
  <c r="J16" i="230"/>
  <c r="L16" i="230"/>
  <c r="M16" i="230"/>
  <c r="O11" i="230"/>
  <c r="K11" i="230"/>
  <c r="N11" i="230"/>
  <c r="J11" i="230"/>
  <c r="L11" i="230"/>
  <c r="M11" i="230"/>
  <c r="E7" i="230"/>
</calcChain>
</file>

<file path=xl/sharedStrings.xml><?xml version="1.0" encoding="utf-8"?>
<sst xmlns="http://schemas.openxmlformats.org/spreadsheetml/2006/main" count="237" uniqueCount="129">
  <si>
    <t>Actual Position</t>
  </si>
  <si>
    <t>Maximum Position</t>
  </si>
  <si>
    <t>درصد مشتریان راضی</t>
  </si>
  <si>
    <t>میانگین درآمد فروش به ازای هر مشتری</t>
  </si>
  <si>
    <t>میانگین درآمد فروش به ازای هر فروشنده</t>
  </si>
  <si>
    <t>سرانه فروش</t>
  </si>
  <si>
    <t>داشبورد</t>
  </si>
  <si>
    <t>درصد مشتریان ناراضی</t>
  </si>
  <si>
    <t>محصول</t>
  </si>
  <si>
    <t>محصول 1</t>
  </si>
  <si>
    <t>محصول 2</t>
  </si>
  <si>
    <t>محصول 3</t>
  </si>
  <si>
    <t>محصول 4</t>
  </si>
  <si>
    <t>محصول 5</t>
  </si>
  <si>
    <t>محصول 6</t>
  </si>
  <si>
    <t>محصول 7</t>
  </si>
  <si>
    <t>محصول 8</t>
  </si>
  <si>
    <t>محصول 9</t>
  </si>
  <si>
    <t>محصول 10</t>
  </si>
  <si>
    <t>محصول 11</t>
  </si>
  <si>
    <t>محصول 12</t>
  </si>
  <si>
    <t>محصول 13</t>
  </si>
  <si>
    <t>محصول 14</t>
  </si>
  <si>
    <t>محصول 15</t>
  </si>
  <si>
    <t>محصول 16</t>
  </si>
  <si>
    <t>محصول 17</t>
  </si>
  <si>
    <t>محصول 18</t>
  </si>
  <si>
    <t>محصول 19</t>
  </si>
  <si>
    <t>محصول 20</t>
  </si>
  <si>
    <t>محصول 21</t>
  </si>
  <si>
    <t>محصول 22</t>
  </si>
  <si>
    <t>محصول 23</t>
  </si>
  <si>
    <t>محصول 24</t>
  </si>
  <si>
    <t>محصول 25</t>
  </si>
  <si>
    <t>محصول 26</t>
  </si>
  <si>
    <t>محصول 27</t>
  </si>
  <si>
    <t>محصول 28</t>
  </si>
  <si>
    <t>محصول 29</t>
  </si>
  <si>
    <t>محصول 30</t>
  </si>
  <si>
    <t>محصول 31</t>
  </si>
  <si>
    <t>محصول 32</t>
  </si>
  <si>
    <t>محصول 33</t>
  </si>
  <si>
    <t>محصول 34</t>
  </si>
  <si>
    <t>محصول 35</t>
  </si>
  <si>
    <t>محصول 36</t>
  </si>
  <si>
    <t>محصول 37</t>
  </si>
  <si>
    <t>محصول 38</t>
  </si>
  <si>
    <t>محصول 39</t>
  </si>
  <si>
    <t>محصول 40</t>
  </si>
  <si>
    <t>محصول 41</t>
  </si>
  <si>
    <t>محصول 42</t>
  </si>
  <si>
    <t>محصول 43</t>
  </si>
  <si>
    <t>محصول 44</t>
  </si>
  <si>
    <t>محصول 45</t>
  </si>
  <si>
    <t>محصول 46</t>
  </si>
  <si>
    <t>محصول 47</t>
  </si>
  <si>
    <t>محصول 48</t>
  </si>
  <si>
    <t>محصول 49</t>
  </si>
  <si>
    <t>محصول 50</t>
  </si>
  <si>
    <t>محصول 51</t>
  </si>
  <si>
    <t>محصول 52</t>
  </si>
  <si>
    <t>محصول 53</t>
  </si>
  <si>
    <t>محصول 54</t>
  </si>
  <si>
    <t>محصول 55</t>
  </si>
  <si>
    <t>محصول 56</t>
  </si>
  <si>
    <t>محصول 57</t>
  </si>
  <si>
    <t>محصول 58</t>
  </si>
  <si>
    <t>محصول 59</t>
  </si>
  <si>
    <t>محصول 60</t>
  </si>
  <si>
    <t>محصول 61</t>
  </si>
  <si>
    <t>محصول 62</t>
  </si>
  <si>
    <t>محصول 63</t>
  </si>
  <si>
    <t>محصول 64</t>
  </si>
  <si>
    <t>محصول 65</t>
  </si>
  <si>
    <t>محصول 66</t>
  </si>
  <si>
    <t>محصول 67</t>
  </si>
  <si>
    <t>محصول 68</t>
  </si>
  <si>
    <t>محصول 69</t>
  </si>
  <si>
    <t>محصول 70</t>
  </si>
  <si>
    <t>محصول 71</t>
  </si>
  <si>
    <t>محصول 72</t>
  </si>
  <si>
    <t>محصول 73</t>
  </si>
  <si>
    <t>محصول 74</t>
  </si>
  <si>
    <t>محصول 75</t>
  </si>
  <si>
    <t>محصول 76</t>
  </si>
  <si>
    <t>محصول 77</t>
  </si>
  <si>
    <t>محصول 78</t>
  </si>
  <si>
    <t>محصول 79</t>
  </si>
  <si>
    <t>محصول 80</t>
  </si>
  <si>
    <t>محصول 81</t>
  </si>
  <si>
    <t>محصول 82</t>
  </si>
  <si>
    <t>محصول 83</t>
  </si>
  <si>
    <t>محصول 84</t>
  </si>
  <si>
    <t>محصول 85</t>
  </si>
  <si>
    <t>محصول 86</t>
  </si>
  <si>
    <t>محصول 87</t>
  </si>
  <si>
    <t>محصول 88</t>
  </si>
  <si>
    <t>محصول 89</t>
  </si>
  <si>
    <t>محصول 90</t>
  </si>
  <si>
    <t>محصول 91</t>
  </si>
  <si>
    <t>محصول 92</t>
  </si>
  <si>
    <t>محصول 93</t>
  </si>
  <si>
    <t>محصول 94</t>
  </si>
  <si>
    <t>محصول 95</t>
  </si>
  <si>
    <t>محصول 96</t>
  </si>
  <si>
    <t>محصول 97</t>
  </si>
  <si>
    <t>محصول 98</t>
  </si>
  <si>
    <t>محصول 99</t>
  </si>
  <si>
    <t>محصول 100</t>
  </si>
  <si>
    <t>مقادیر یکتا</t>
  </si>
  <si>
    <t>مرتب شده</t>
  </si>
  <si>
    <t>مکان</t>
  </si>
  <si>
    <t>شیت محاسبات</t>
  </si>
  <si>
    <t>ردیف</t>
  </si>
  <si>
    <t xml:space="preserve">→ مرتب سازی بر مبنای </t>
  </si>
  <si>
    <r>
      <t xml:space="preserve">نوع مرتبط سازی </t>
    </r>
    <r>
      <rPr>
        <sz val="11"/>
        <rFont val="Arial"/>
        <family val="2"/>
      </rPr>
      <t xml:space="preserve">→     </t>
    </r>
  </si>
  <si>
    <t>داده های خام</t>
  </si>
  <si>
    <t>نوع مرتب سازی</t>
  </si>
  <si>
    <t>مرتب سازی بر حسب KPI</t>
  </si>
  <si>
    <t>شاخص کلیدی عملکرد</t>
  </si>
  <si>
    <t>شهر</t>
  </si>
  <si>
    <t>تهران</t>
  </si>
  <si>
    <t>شیراز</t>
  </si>
  <si>
    <t>اصفهان</t>
  </si>
  <si>
    <t>تبریز</t>
  </si>
  <si>
    <t>کرمان</t>
  </si>
  <si>
    <t>زنجان</t>
  </si>
  <si>
    <t>کاشان</t>
  </si>
  <si>
    <t>اردبیل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</si>
</sst>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€&quot;* #,##0.00_);_(&quot;€&quot;* \(#,##0.00\);_(&quot;€&quot;* &quot;-&quot;??_);_(@_)"/>
    <numFmt numFmtId="165" formatCode="#,##0.000"/>
    <numFmt numFmtId="166" formatCode="#,##0.0"/>
    <numFmt numFmtId="167" formatCode="0.0%"/>
    <numFmt numFmtId="168" formatCode="_-* #,##0\ _D_M_-;\-* #,##0\ _D_M_-;_-* &quot;-&quot;\ _D_M_-;_-@_-"/>
    <numFmt numFmtId="169" formatCode=";;;"/>
    <numFmt numFmtId="170" formatCode="_-&quot;£ &quot;\ * #,##0_-;\-&quot;£ &quot;\ * #,##0_-;_-&quot;£ &quot;\ * &quot;-&quot;_-;_-@_-"/>
    <numFmt numFmtId="171" formatCode="#,##0_ ;[Red]\-#,##0\ "/>
    <numFmt numFmtId="172" formatCode="#,##0.00_ ;[Red]\-#,##0.00\ "/>
    <numFmt numFmtId="173" formatCode="#,##0.00_ ;[Red]\-#,##0.00;;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color indexed="17"/>
      <name val="Helv"/>
    </font>
    <font>
      <sz val="9"/>
      <name val="Helv"/>
    </font>
    <font>
      <sz val="9"/>
      <color indexed="8"/>
      <name val="Helv"/>
    </font>
    <font>
      <b/>
      <u/>
      <sz val="9"/>
      <name val="Helv"/>
    </font>
    <font>
      <b/>
      <sz val="9"/>
      <name val="Helv"/>
    </font>
    <font>
      <sz val="9"/>
      <color indexed="39"/>
      <name val="Helv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8"/>
      <color indexed="39"/>
      <name val="Arial"/>
      <family val="2"/>
    </font>
    <font>
      <sz val="9"/>
      <color indexed="20"/>
      <name val="Helv"/>
    </font>
    <font>
      <sz val="8"/>
      <color indexed="20"/>
      <name val="Helv"/>
    </font>
    <font>
      <sz val="8"/>
      <color indexed="8"/>
      <name val="Arial"/>
      <family val="2"/>
    </font>
    <font>
      <sz val="8"/>
      <name val="Helv"/>
    </font>
    <font>
      <sz val="9"/>
      <name val="Arial"/>
      <family val="2"/>
    </font>
    <font>
      <sz val="10"/>
      <name val="MS Sans Serif"/>
      <family val="2"/>
    </font>
    <font>
      <sz val="10"/>
      <name val="GillSans"/>
    </font>
    <font>
      <sz val="10"/>
      <name val="ZapfHumnst BT"/>
    </font>
    <font>
      <sz val="8"/>
      <name val="Arial"/>
      <family val="2"/>
    </font>
    <font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sz val="8"/>
      <color indexed="23"/>
      <name val="Wingdings 3"/>
      <family val="1"/>
      <charset val="2"/>
    </font>
    <font>
      <b/>
      <sz val="36"/>
      <color theme="0"/>
      <name val="B Titr"/>
      <charset val="178"/>
    </font>
    <font>
      <sz val="8"/>
      <name val="B Titr"/>
      <charset val="178"/>
    </font>
    <font>
      <b/>
      <sz val="10"/>
      <name val="B Titr"/>
      <charset val="178"/>
    </font>
    <font>
      <sz val="10"/>
      <name val="B Titr"/>
      <charset val="178"/>
    </font>
    <font>
      <b/>
      <sz val="12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1" fillId="0" borderId="0">
      <alignment vertical="top"/>
    </xf>
    <xf numFmtId="168" fontId="1" fillId="0" borderId="0" applyFont="0" applyFill="0" applyBorder="0" applyAlignment="0" applyProtection="0"/>
    <xf numFmtId="3" fontId="8" fillId="2" borderId="1"/>
    <xf numFmtId="0" fontId="6" fillId="3" borderId="0"/>
    <xf numFmtId="0" fontId="3" fillId="0" borderId="0"/>
    <xf numFmtId="0" fontId="4" fillId="0" borderId="0">
      <alignment horizontal="left" vertical="center" indent="1"/>
    </xf>
    <xf numFmtId="14" fontId="22" fillId="0" borderId="0"/>
    <xf numFmtId="3" fontId="9" fillId="0" borderId="2"/>
    <xf numFmtId="4" fontId="5" fillId="0" borderId="0">
      <alignment horizontal="right" vertical="center"/>
    </xf>
    <xf numFmtId="164" fontId="1" fillId="0" borderId="0" applyFont="0" applyFill="0" applyBorder="0" applyAlignment="0" applyProtection="0"/>
    <xf numFmtId="3" fontId="7" fillId="0" borderId="0"/>
    <xf numFmtId="3" fontId="10" fillId="4" borderId="1"/>
    <xf numFmtId="0" fontId="11" fillId="0" borderId="0">
      <alignment vertical="center"/>
    </xf>
    <xf numFmtId="0" fontId="12" fillId="0" borderId="0"/>
    <xf numFmtId="0" fontId="9" fillId="0" borderId="0"/>
    <xf numFmtId="9" fontId="13" fillId="0" borderId="0"/>
    <xf numFmtId="167" fontId="13" fillId="0" borderId="0"/>
    <xf numFmtId="10" fontId="13" fillId="0" borderId="0"/>
    <xf numFmtId="166" fontId="13" fillId="0" borderId="0"/>
    <xf numFmtId="4" fontId="13" fillId="0" borderId="0"/>
    <xf numFmtId="3" fontId="14" fillId="3" borderId="0">
      <protection locked="0"/>
    </xf>
    <xf numFmtId="4" fontId="15" fillId="3" borderId="0">
      <protection locked="0"/>
    </xf>
    <xf numFmtId="0" fontId="16" fillId="3" borderId="0"/>
    <xf numFmtId="1" fontId="15" fillId="3" borderId="0">
      <protection locked="0"/>
    </xf>
    <xf numFmtId="168" fontId="1" fillId="0" borderId="0" applyFont="0" applyFill="0" applyBorder="0" applyAlignment="0" applyProtection="0"/>
    <xf numFmtId="3" fontId="9" fillId="0" borderId="0"/>
    <xf numFmtId="9" fontId="1" fillId="0" borderId="0" applyFont="0" applyFill="0" applyBorder="0" applyAlignment="0" applyProtection="0"/>
    <xf numFmtId="10" fontId="23" fillId="0" borderId="3" applyFont="0" applyFill="0" applyAlignment="0" applyProtection="0"/>
    <xf numFmtId="9" fontId="10" fillId="0" borderId="2"/>
    <xf numFmtId="3" fontId="17" fillId="0" borderId="0"/>
    <xf numFmtId="4" fontId="17" fillId="0" borderId="0"/>
    <xf numFmtId="167" fontId="18" fillId="0" borderId="0"/>
    <xf numFmtId="3" fontId="8" fillId="2" borderId="0"/>
    <xf numFmtId="3" fontId="19" fillId="5" borderId="0"/>
    <xf numFmtId="0" fontId="5" fillId="0" borderId="0"/>
    <xf numFmtId="167" fontId="9" fillId="0" borderId="0"/>
    <xf numFmtId="0" fontId="21" fillId="0" borderId="0">
      <alignment vertical="top"/>
    </xf>
    <xf numFmtId="167" fontId="12" fillId="0" borderId="0"/>
    <xf numFmtId="167" fontId="12" fillId="0" borderId="0"/>
    <xf numFmtId="3" fontId="12" fillId="0" borderId="2"/>
    <xf numFmtId="3" fontId="12" fillId="0" borderId="0"/>
    <xf numFmtId="0" fontId="12" fillId="0" borderId="0"/>
    <xf numFmtId="20" fontId="22" fillId="0" borderId="0"/>
    <xf numFmtId="0" fontId="2" fillId="0" borderId="0"/>
    <xf numFmtId="170" fontId="24" fillId="0" borderId="0" applyFont="0" applyFill="0" applyBorder="0" applyAlignment="0" applyProtection="0"/>
    <xf numFmtId="165" fontId="20" fillId="0" borderId="0"/>
    <xf numFmtId="38" fontId="5" fillId="0" borderId="0">
      <alignment horizontal="right" vertical="center"/>
    </xf>
  </cellStyleXfs>
  <cellXfs count="131">
    <xf numFmtId="0" fontId="0" fillId="0" borderId="0" xfId="0"/>
    <xf numFmtId="0" fontId="5" fillId="0" borderId="0" xfId="0" applyNumberFormat="1" applyFont="1" applyFill="1" applyBorder="1" applyProtection="1">
      <protection hidden="1"/>
    </xf>
    <xf numFmtId="0" fontId="5" fillId="0" borderId="4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NumberFormat="1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28" fillId="0" borderId="0" xfId="0" applyFont="1" applyBorder="1" applyAlignment="1" applyProtection="1">
      <alignment horizontal="left" vertical="center" indent="1"/>
      <protection hidden="1"/>
    </xf>
    <xf numFmtId="0" fontId="28" fillId="0" borderId="0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5" fillId="0" borderId="8" xfId="0" applyFont="1" applyBorder="1" applyProtection="1">
      <protection hidden="1"/>
    </xf>
    <xf numFmtId="0" fontId="5" fillId="0" borderId="10" xfId="0" applyNumberFormat="1" applyFont="1" applyFill="1" applyBorder="1" applyProtection="1">
      <protection hidden="1"/>
    </xf>
    <xf numFmtId="0" fontId="5" fillId="0" borderId="11" xfId="0" applyNumberFormat="1" applyFont="1" applyFill="1" applyBorder="1" applyProtection="1">
      <protection hidden="1"/>
    </xf>
    <xf numFmtId="0" fontId="5" fillId="0" borderId="12" xfId="0" applyNumberFormat="1" applyFont="1" applyFill="1" applyBorder="1" applyProtection="1">
      <protection hidden="1"/>
    </xf>
    <xf numFmtId="0" fontId="2" fillId="0" borderId="8" xfId="0" applyNumberFormat="1" applyFont="1" applyFill="1" applyBorder="1" applyProtection="1">
      <protection hidden="1"/>
    </xf>
    <xf numFmtId="0" fontId="2" fillId="0" borderId="4" xfId="0" applyNumberFormat="1" applyFont="1" applyFill="1" applyBorder="1" applyProtection="1">
      <protection hidden="1"/>
    </xf>
    <xf numFmtId="0" fontId="2" fillId="0" borderId="9" xfId="0" applyNumberFormat="1" applyFont="1" applyFill="1" applyBorder="1" applyProtection="1">
      <protection hidden="1"/>
    </xf>
    <xf numFmtId="0" fontId="2" fillId="0" borderId="5" xfId="0" applyNumberFormat="1" applyFont="1" applyFill="1" applyBorder="1" applyProtection="1">
      <protection hidden="1"/>
    </xf>
    <xf numFmtId="0" fontId="2" fillId="0" borderId="6" xfId="0" applyNumberFormat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71" fontId="2" fillId="0" borderId="20" xfId="0" applyNumberFormat="1" applyFont="1" applyBorder="1" applyAlignment="1" applyProtection="1">
      <alignment vertical="center"/>
      <protection hidden="1"/>
    </xf>
    <xf numFmtId="9" fontId="2" fillId="0" borderId="20" xfId="0" applyNumberFormat="1" applyFont="1" applyBorder="1" applyAlignment="1" applyProtection="1">
      <alignment vertical="center"/>
      <protection hidden="1"/>
    </xf>
    <xf numFmtId="172" fontId="2" fillId="0" borderId="20" xfId="0" applyNumberFormat="1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horizontal="center" vertical="top"/>
      <protection hidden="1"/>
    </xf>
    <xf numFmtId="0" fontId="29" fillId="0" borderId="0" xfId="0" applyFont="1" applyBorder="1" applyAlignment="1" applyProtection="1">
      <alignment horizontal="center"/>
      <protection hidden="1"/>
    </xf>
    <xf numFmtId="169" fontId="2" fillId="0" borderId="21" xfId="0" applyNumberFormat="1" applyFont="1" applyBorder="1" applyAlignment="1" applyProtection="1">
      <alignment horizontal="center" vertical="center" wrapText="1"/>
      <protection hidden="1"/>
    </xf>
    <xf numFmtId="169" fontId="2" fillId="0" borderId="4" xfId="0" applyNumberFormat="1" applyFont="1" applyBorder="1" applyAlignment="1" applyProtection="1">
      <alignment horizontal="center" vertical="center" wrapText="1"/>
      <protection hidden="1"/>
    </xf>
    <xf numFmtId="171" fontId="30" fillId="0" borderId="13" xfId="0" applyNumberFormat="1" applyFont="1" applyBorder="1" applyAlignment="1" applyProtection="1">
      <alignment horizontal="center" vertical="center"/>
      <protection hidden="1"/>
    </xf>
    <xf numFmtId="171" fontId="30" fillId="0" borderId="14" xfId="0" applyNumberFormat="1" applyFont="1" applyBorder="1" applyAlignment="1" applyProtection="1">
      <alignment horizontal="center" vertical="center"/>
      <protection hidden="1"/>
    </xf>
    <xf numFmtId="171" fontId="30" fillId="0" borderId="15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31" fillId="0" borderId="0" xfId="0" applyFont="1" applyBorder="1" applyAlignment="1" applyProtection="1">
      <alignment horizontal="right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171" fontId="30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/>
      <protection hidden="1"/>
    </xf>
    <xf numFmtId="9" fontId="2" fillId="0" borderId="20" xfId="28" applyFont="1" applyBorder="1" applyAlignment="1" applyProtection="1">
      <alignment vertical="center"/>
      <protection hidden="1"/>
    </xf>
    <xf numFmtId="9" fontId="30" fillId="0" borderId="13" xfId="28" applyFont="1" applyBorder="1" applyAlignment="1" applyProtection="1">
      <alignment horizontal="center" vertical="center"/>
      <protection hidden="1"/>
    </xf>
    <xf numFmtId="9" fontId="30" fillId="0" borderId="14" xfId="28" applyFont="1" applyBorder="1" applyAlignment="1" applyProtection="1">
      <alignment horizontal="center" vertical="center"/>
      <protection hidden="1"/>
    </xf>
    <xf numFmtId="9" fontId="30" fillId="0" borderId="15" xfId="28" applyFont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 readingOrder="2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6" fillId="6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36" fillId="0" borderId="0" xfId="0" applyNumberFormat="1" applyFont="1" applyFill="1" applyProtection="1">
      <protection hidden="1"/>
    </xf>
    <xf numFmtId="0" fontId="36" fillId="0" borderId="8" xfId="0" applyNumberFormat="1" applyFont="1" applyFill="1" applyBorder="1" applyProtection="1">
      <protection hidden="1"/>
    </xf>
    <xf numFmtId="0" fontId="36" fillId="0" borderId="4" xfId="0" applyNumberFormat="1" applyFont="1" applyFill="1" applyBorder="1" applyProtection="1">
      <protection hidden="1"/>
    </xf>
    <xf numFmtId="171" fontId="36" fillId="0" borderId="16" xfId="0" applyNumberFormat="1" applyFont="1" applyBorder="1" applyAlignment="1" applyProtection="1">
      <alignment vertical="center"/>
      <protection hidden="1"/>
    </xf>
    <xf numFmtId="171" fontId="36" fillId="0" borderId="17" xfId="0" applyNumberFormat="1" applyFont="1" applyBorder="1" applyAlignment="1" applyProtection="1">
      <alignment vertical="center"/>
      <protection hidden="1"/>
    </xf>
    <xf numFmtId="171" fontId="36" fillId="0" borderId="18" xfId="0" applyNumberFormat="1" applyFont="1" applyBorder="1" applyAlignment="1" applyProtection="1">
      <alignment vertical="center"/>
      <protection hidden="1"/>
    </xf>
    <xf numFmtId="0" fontId="36" fillId="0" borderId="9" xfId="0" applyNumberFormat="1" applyFont="1" applyFill="1" applyBorder="1" applyProtection="1">
      <protection hidden="1"/>
    </xf>
    <xf numFmtId="0" fontId="36" fillId="0" borderId="5" xfId="0" applyNumberFormat="1" applyFont="1" applyFill="1" applyBorder="1" applyProtection="1">
      <protection hidden="1"/>
    </xf>
    <xf numFmtId="0" fontId="36" fillId="0" borderId="6" xfId="0" applyNumberFormat="1" applyFont="1" applyFill="1" applyBorder="1" applyProtection="1"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6" fillId="0" borderId="8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Border="1" applyAlignment="1" applyProtection="1">
      <alignment horizontal="center" vertical="center"/>
      <protection hidden="1"/>
    </xf>
    <xf numFmtId="0" fontId="36" fillId="0" borderId="4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Alignment="1" applyProtection="1">
      <alignment horizontal="center" vertical="center"/>
      <protection hidden="1"/>
    </xf>
    <xf numFmtId="171" fontId="36" fillId="0" borderId="16" xfId="0" applyNumberFormat="1" applyFont="1" applyBorder="1" applyAlignment="1" applyProtection="1">
      <alignment horizontal="center" vertical="center"/>
      <protection hidden="1"/>
    </xf>
    <xf numFmtId="171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28" applyFont="1" applyFill="1" applyBorder="1" applyAlignment="1" applyProtection="1">
      <alignment horizontal="center" vertical="center"/>
      <protection locked="0" hidden="1"/>
    </xf>
    <xf numFmtId="172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7" xfId="0" applyNumberFormat="1" applyFont="1" applyBorder="1" applyAlignment="1" applyProtection="1">
      <alignment horizontal="center" vertical="center"/>
      <protection hidden="1"/>
    </xf>
    <xf numFmtId="171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8" xfId="0" applyNumberFormat="1" applyFont="1" applyBorder="1" applyAlignment="1" applyProtection="1">
      <alignment horizontal="center" vertical="center"/>
      <protection hidden="1"/>
    </xf>
    <xf numFmtId="171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NumberFormat="1" applyFont="1" applyFill="1" applyBorder="1" applyAlignment="1" applyProtection="1">
      <alignment horizontal="center" vertical="center"/>
      <protection hidden="1"/>
    </xf>
    <xf numFmtId="0" fontId="36" fillId="0" borderId="6" xfId="0" applyNumberFormat="1" applyFont="1" applyFill="1" applyBorder="1" applyAlignment="1" applyProtection="1">
      <alignment horizontal="center" vertical="center"/>
      <protection hidden="1"/>
    </xf>
    <xf numFmtId="0" fontId="36" fillId="0" borderId="10" xfId="0" applyNumberFormat="1" applyFont="1" applyFill="1" applyBorder="1" applyProtection="1">
      <protection hidden="1"/>
    </xf>
    <xf numFmtId="0" fontId="36" fillId="0" borderId="11" xfId="0" applyNumberFormat="1" applyFont="1" applyFill="1" applyBorder="1" applyProtection="1">
      <protection hidden="1"/>
    </xf>
    <xf numFmtId="0" fontId="36" fillId="0" borderId="12" xfId="0" applyNumberFormat="1" applyFont="1" applyFill="1" applyBorder="1" applyProtection="1">
      <protection hidden="1"/>
    </xf>
    <xf numFmtId="0" fontId="36" fillId="0" borderId="0" xfId="0" applyNumberFormat="1" applyFont="1" applyFill="1" applyBorder="1" applyProtection="1">
      <protection hidden="1"/>
    </xf>
    <xf numFmtId="0" fontId="36" fillId="0" borderId="19" xfId="0" applyFont="1" applyFill="1" applyBorder="1" applyAlignment="1" applyProtection="1">
      <alignment vertical="center" wrapText="1"/>
      <protection hidden="1"/>
    </xf>
    <xf numFmtId="0" fontId="3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Border="1" applyProtection="1">
      <protection hidden="1"/>
    </xf>
    <xf numFmtId="0" fontId="36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173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" xfId="0" applyFont="1" applyFill="1" applyBorder="1" applyAlignment="1" applyProtection="1">
      <alignment vertical="center" wrapText="1"/>
      <protection hidden="1"/>
    </xf>
    <xf numFmtId="171" fontId="36" fillId="0" borderId="1" xfId="0" applyNumberFormat="1" applyFont="1" applyBorder="1" applyAlignment="1" applyProtection="1">
      <alignment horizontal="center" vertical="center"/>
      <protection hidden="1"/>
    </xf>
    <xf numFmtId="0" fontId="36" fillId="0" borderId="1" xfId="0" applyNumberFormat="1" applyFont="1" applyFill="1" applyBorder="1" applyAlignment="1" applyProtection="1">
      <alignment horizontal="center"/>
      <protection locked="0" hidden="1"/>
    </xf>
    <xf numFmtId="0" fontId="36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36" fillId="0" borderId="7" xfId="0" applyFont="1" applyBorder="1" applyAlignment="1" applyProtection="1">
      <alignment horizontal="center" vertical="center" wrapText="1"/>
      <protection hidden="1"/>
    </xf>
    <xf numFmtId="0" fontId="36" fillId="0" borderId="16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6" xfId="0" applyNumberFormat="1" applyFont="1" applyBorder="1" applyAlignment="1" applyProtection="1">
      <alignment horizontal="right" vertical="center"/>
      <protection hidden="1"/>
    </xf>
    <xf numFmtId="171" fontId="36" fillId="0" borderId="16" xfId="0" applyNumberFormat="1" applyFont="1" applyBorder="1" applyAlignment="1" applyProtection="1">
      <alignment horizontal="right" vertical="center" indent="1"/>
      <protection hidden="1"/>
    </xf>
    <xf numFmtId="9" fontId="36" fillId="0" borderId="16" xfId="0" applyNumberFormat="1" applyFont="1" applyBorder="1" applyAlignment="1" applyProtection="1">
      <alignment horizontal="right" vertical="center" indent="1"/>
      <protection hidden="1"/>
    </xf>
    <xf numFmtId="172" fontId="36" fillId="0" borderId="16" xfId="0" applyNumberFormat="1" applyFont="1" applyBorder="1" applyAlignment="1" applyProtection="1">
      <alignment horizontal="right" vertical="center" indent="1"/>
      <protection hidden="1"/>
    </xf>
    <xf numFmtId="0" fontId="36" fillId="0" borderId="17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7" xfId="0" applyNumberFormat="1" applyFont="1" applyBorder="1" applyAlignment="1" applyProtection="1">
      <alignment horizontal="right" vertical="center"/>
      <protection hidden="1"/>
    </xf>
    <xf numFmtId="171" fontId="36" fillId="0" borderId="17" xfId="0" applyNumberFormat="1" applyFont="1" applyBorder="1" applyAlignment="1" applyProtection="1">
      <alignment horizontal="right" vertical="center" indent="1"/>
      <protection hidden="1"/>
    </xf>
    <xf numFmtId="9" fontId="36" fillId="0" borderId="17" xfId="0" applyNumberFormat="1" applyFont="1" applyBorder="1" applyAlignment="1" applyProtection="1">
      <alignment horizontal="right" vertical="center" indent="1"/>
      <protection hidden="1"/>
    </xf>
    <xf numFmtId="172" fontId="36" fillId="0" borderId="17" xfId="0" applyNumberFormat="1" applyFont="1" applyBorder="1" applyAlignment="1" applyProtection="1">
      <alignment horizontal="right" vertical="center" indent="1"/>
      <protection hidden="1"/>
    </xf>
    <xf numFmtId="0" fontId="36" fillId="0" borderId="18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8" xfId="0" applyNumberFormat="1" applyFont="1" applyBorder="1" applyAlignment="1" applyProtection="1">
      <alignment horizontal="right" vertical="center"/>
      <protection hidden="1"/>
    </xf>
    <xf numFmtId="171" fontId="36" fillId="0" borderId="18" xfId="0" applyNumberFormat="1" applyFont="1" applyBorder="1" applyAlignment="1" applyProtection="1">
      <alignment horizontal="right" vertical="center" indent="1"/>
      <protection hidden="1"/>
    </xf>
    <xf numFmtId="9" fontId="36" fillId="0" borderId="18" xfId="0" applyNumberFormat="1" applyFont="1" applyBorder="1" applyAlignment="1" applyProtection="1">
      <alignment horizontal="right" vertical="center" indent="1"/>
      <protection hidden="1"/>
    </xf>
    <xf numFmtId="172" fontId="36" fillId="0" borderId="18" xfId="0" applyNumberFormat="1" applyFont="1" applyBorder="1" applyAlignment="1" applyProtection="1">
      <alignment horizontal="right" vertical="center" indent="1"/>
      <protection hidden="1"/>
    </xf>
    <xf numFmtId="0" fontId="34" fillId="0" borderId="23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center" vertical="center" wrapText="1"/>
      <protection hidden="1"/>
    </xf>
    <xf numFmtId="0" fontId="33" fillId="7" borderId="25" xfId="0" applyFont="1" applyFill="1" applyBorder="1" applyAlignment="1" applyProtection="1">
      <alignment horizontal="center" vertical="center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center"/>
      <protection hidden="1"/>
    </xf>
    <xf numFmtId="0" fontId="37" fillId="0" borderId="25" xfId="0" applyFont="1" applyBorder="1" applyAlignment="1" applyProtection="1">
      <alignment horizontal="left" vertical="center" indent="1"/>
      <protection hidden="1"/>
    </xf>
    <xf numFmtId="0" fontId="36" fillId="8" borderId="7" xfId="0" applyFont="1" applyFill="1" applyBorder="1" applyAlignment="1" applyProtection="1">
      <alignment horizontal="center" vertical="center" wrapText="1"/>
      <protection hidden="1"/>
    </xf>
    <xf numFmtId="0" fontId="3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8" borderId="0" xfId="0" applyFont="1" applyFill="1" applyBorder="1" applyAlignment="1" applyProtection="1">
      <alignment horizontal="center" vertical="center"/>
      <protection hidden="1"/>
    </xf>
    <xf numFmtId="171" fontId="36" fillId="8" borderId="16" xfId="0" applyNumberFormat="1" applyFont="1" applyFill="1" applyBorder="1" applyAlignment="1" applyProtection="1">
      <alignment horizontal="center" vertical="center"/>
      <protection hidden="1"/>
    </xf>
    <xf numFmtId="0" fontId="36" fillId="8" borderId="16" xfId="0" applyNumberFormat="1" applyFont="1" applyFill="1" applyBorder="1" applyAlignment="1" applyProtection="1">
      <alignment horizontal="center" vertical="center" wrapText="1"/>
      <protection hidden="1"/>
    </xf>
    <xf numFmtId="171" fontId="36" fillId="8" borderId="17" xfId="0" applyNumberFormat="1" applyFont="1" applyFill="1" applyBorder="1" applyAlignment="1" applyProtection="1">
      <alignment horizontal="center" vertical="center"/>
      <protection hidden="1"/>
    </xf>
    <xf numFmtId="0" fontId="36" fillId="8" borderId="17" xfId="0" applyNumberFormat="1" applyFont="1" applyFill="1" applyBorder="1" applyAlignment="1" applyProtection="1">
      <alignment horizontal="center" vertical="center" wrapText="1"/>
      <protection hidden="1"/>
    </xf>
    <xf numFmtId="171" fontId="36" fillId="8" borderId="18" xfId="0" applyNumberFormat="1" applyFont="1" applyFill="1" applyBorder="1" applyAlignment="1" applyProtection="1">
      <alignment horizontal="center" vertical="center"/>
      <protection hidden="1"/>
    </xf>
    <xf numFmtId="0" fontId="36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36" fillId="9" borderId="7" xfId="0" applyFont="1" applyFill="1" applyBorder="1" applyAlignment="1" applyProtection="1">
      <alignment horizontal="center" vertical="center" wrapText="1"/>
      <protection hidden="1"/>
    </xf>
    <xf numFmtId="0" fontId="35" fillId="9" borderId="0" xfId="0" applyNumberFormat="1" applyFont="1" applyFill="1" applyBorder="1" applyAlignment="1" applyProtection="1">
      <alignment horizontal="center" vertical="center" wrapText="1"/>
      <protection hidden="1"/>
    </xf>
    <xf numFmtId="171" fontId="36" fillId="9" borderId="16" xfId="0" applyNumberFormat="1" applyFont="1" applyFill="1" applyBorder="1" applyAlignment="1" applyProtection="1">
      <alignment horizontal="center" vertical="center"/>
      <protection hidden="1"/>
    </xf>
    <xf numFmtId="0" fontId="36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36" fillId="9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NumberFormat="1" applyFont="1" applyFill="1" applyBorder="1" applyAlignment="1" applyProtection="1">
      <alignment horizontal="center" vertical="center"/>
      <protection hidden="1"/>
    </xf>
  </cellXfs>
  <cellStyles count="49">
    <cellStyle name="=C:\WINNT\SYSTEM32\COMMAND.COM" xfId="1"/>
    <cellStyle name="=C:\WINNT35\SYSTEM32\COMMAND.COM" xfId="2"/>
    <cellStyle name="AFE" xfId="3"/>
    <cellStyle name="Bezug" xfId="4"/>
    <cellStyle name="Comm_Big_Title" xfId="5"/>
    <cellStyle name="Comment" xfId="6"/>
    <cellStyle name="ContentsHyperlink" xfId="7"/>
    <cellStyle name="Datum" xfId="8"/>
    <cellStyle name="Dezimal [+line]" xfId="9"/>
    <cellStyle name="Dezimal(0)" xfId="10"/>
    <cellStyle name="Euro" xfId="11"/>
    <cellStyle name="Fett" xfId="12"/>
    <cellStyle name="Fix_Daten" xfId="13"/>
    <cellStyle name="Headline1" xfId="14"/>
    <cellStyle name="Headline2" xfId="15"/>
    <cellStyle name="Headline3" xfId="16"/>
    <cellStyle name="Input [%]" xfId="17"/>
    <cellStyle name="Input [%0]" xfId="18"/>
    <cellStyle name="Input [%00]" xfId="19"/>
    <cellStyle name="Input [0]" xfId="20"/>
    <cellStyle name="Input [00]" xfId="21"/>
    <cellStyle name="Input(#.##0)" xfId="22"/>
    <cellStyle name="Input(#.##0,00)" xfId="23"/>
    <cellStyle name="Input(%)" xfId="24"/>
    <cellStyle name="Input(0)" xfId="25"/>
    <cellStyle name="Muster" xfId="26"/>
    <cellStyle name="Normal" xfId="0" builtinId="0"/>
    <cellStyle name="OOO_Punkt" xfId="27"/>
    <cellStyle name="Percent" xfId="28" builtinId="5"/>
    <cellStyle name="Percent (2)" xfId="29"/>
    <cellStyle name="Prozent +line" xfId="30"/>
    <cellStyle name="Reference" xfId="31"/>
    <cellStyle name="Reference [00]" xfId="32"/>
    <cellStyle name="Reference%" xfId="33"/>
    <cellStyle name="Reference_AB_9697" xfId="34"/>
    <cellStyle name="Referenz" xfId="35"/>
    <cellStyle name="Standard 2" xfId="36"/>
    <cellStyle name="Standard%" xfId="37"/>
    <cellStyle name="Stil 1" xfId="38"/>
    <cellStyle name="Subtotal" xfId="39"/>
    <cellStyle name="Summe" xfId="40"/>
    <cellStyle name="Summe [+line]" xfId="41"/>
    <cellStyle name="Summe [000]" xfId="42"/>
    <cellStyle name="Summe_Abschreibung" xfId="43"/>
    <cellStyle name="Uhrzeit" xfId="44"/>
    <cellStyle name="Unit" xfId="45"/>
    <cellStyle name="Valuta (0)_spies97" xfId="46"/>
    <cellStyle name="VIH" xfId="47"/>
    <cellStyle name="Währung(0)" xfId="48"/>
  </cellStyles>
  <dxfs count="16">
    <dxf>
      <fill>
        <patternFill>
          <bgColor theme="6" tint="-0.24994659260841701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Calculation!$E$7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Spin" dx="16" fmlaLink="Calculation!$E$8" max="2" min="1" page="10"/>
</file>

<file path=xl/ctrlProps/ctrlProp7.xml><?xml version="1.0" encoding="utf-8"?>
<formControlPr xmlns="http://schemas.microsoft.com/office/spreadsheetml/2009/9/main" objectType="Scroll" dx="22" fmlaLink="Calculation!$G$5" max="91" min="1" page="10" val="3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85725</xdr:rowOff>
        </xdr:from>
        <xdr:to>
          <xdr:col>5</xdr:col>
          <xdr:colOff>57150</xdr:colOff>
          <xdr:row>6</xdr:row>
          <xdr:rowOff>95250</xdr:rowOff>
        </xdr:to>
        <xdr:sp macro="" textlink="">
          <xdr:nvSpPr>
            <xdr:cNvPr id="2050673" name="Option Button 01" hidden="1">
              <a:extLst>
                <a:ext uri="{63B3BB69-23CF-44E3-9099-C40C66FF867C}">
                  <a14:compatExt spid="_x0000_s2050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85725</xdr:rowOff>
        </xdr:from>
        <xdr:to>
          <xdr:col>7</xdr:col>
          <xdr:colOff>57150</xdr:colOff>
          <xdr:row>6</xdr:row>
          <xdr:rowOff>95250</xdr:rowOff>
        </xdr:to>
        <xdr:sp macro="" textlink="">
          <xdr:nvSpPr>
            <xdr:cNvPr id="2050674" name="Option Button 02" hidden="1">
              <a:extLst>
                <a:ext uri="{63B3BB69-23CF-44E3-9099-C40C66FF867C}">
                  <a14:compatExt spid="_x0000_s2050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85725</xdr:rowOff>
        </xdr:from>
        <xdr:to>
          <xdr:col>9</xdr:col>
          <xdr:colOff>57150</xdr:colOff>
          <xdr:row>6</xdr:row>
          <xdr:rowOff>95250</xdr:rowOff>
        </xdr:to>
        <xdr:sp macro="" textlink="">
          <xdr:nvSpPr>
            <xdr:cNvPr id="2050675" name="Option Button 03" hidden="1">
              <a:extLst>
                <a:ext uri="{63B3BB69-23CF-44E3-9099-C40C66FF867C}">
                  <a14:compatExt spid="_x0000_s2050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85725</xdr:rowOff>
        </xdr:from>
        <xdr:to>
          <xdr:col>11</xdr:col>
          <xdr:colOff>57150</xdr:colOff>
          <xdr:row>6</xdr:row>
          <xdr:rowOff>95250</xdr:rowOff>
        </xdr:to>
        <xdr:sp macro="" textlink="">
          <xdr:nvSpPr>
            <xdr:cNvPr id="2050676" name="Option Button 04" hidden="1">
              <a:extLst>
                <a:ext uri="{63B3BB69-23CF-44E3-9099-C40C66FF867C}">
                  <a14:compatExt spid="_x0000_s2050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4</xdr:row>
          <xdr:rowOff>85725</xdr:rowOff>
        </xdr:from>
        <xdr:to>
          <xdr:col>13</xdr:col>
          <xdr:colOff>66675</xdr:colOff>
          <xdr:row>6</xdr:row>
          <xdr:rowOff>95250</xdr:rowOff>
        </xdr:to>
        <xdr:sp macro="" textlink="">
          <xdr:nvSpPr>
            <xdr:cNvPr id="2050677" name="Option Button 05" hidden="1">
              <a:extLst>
                <a:ext uri="{63B3BB69-23CF-44E3-9099-C40C66FF867C}">
                  <a14:compatExt spid="_x0000_s2050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5</xdr:row>
          <xdr:rowOff>152400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5976590" name="SortOrder Spin Button" hidden="1">
              <a:extLst>
                <a:ext uri="{63B3BB69-23CF-44E3-9099-C40C66FF867C}">
                  <a14:compatExt spid="_x0000_s597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19050</xdr:rowOff>
        </xdr:from>
        <xdr:to>
          <xdr:col>15</xdr:col>
          <xdr:colOff>19050</xdr:colOff>
          <xdr:row>17</xdr:row>
          <xdr:rowOff>9525</xdr:rowOff>
        </xdr:to>
        <xdr:sp macro="" textlink="">
          <xdr:nvSpPr>
            <xdr:cNvPr id="5976591" name="Scroll Bar 8719" hidden="1">
              <a:extLst>
                <a:ext uri="{63B3BB69-23CF-44E3-9099-C40C66FF867C}">
                  <a14:compatExt spid="_x0000_s597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392207</xdr:colOff>
      <xdr:row>1</xdr:row>
      <xdr:rowOff>123265</xdr:rowOff>
    </xdr:from>
    <xdr:to>
      <xdr:col>18</xdr:col>
      <xdr:colOff>291354</xdr:colOff>
      <xdr:row>7</xdr:row>
      <xdr:rowOff>33618</xdr:rowOff>
    </xdr:to>
    <xdr:sp macro="" textlink="">
      <xdr:nvSpPr>
        <xdr:cNvPr id="2" name="TextBox 1"/>
        <xdr:cNvSpPr txBox="1"/>
      </xdr:nvSpPr>
      <xdr:spPr>
        <a:xfrm>
          <a:off x="7530354" y="280147"/>
          <a:ext cx="4919382" cy="885265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سرانه ی فروش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: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مقدار فروش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تقسیم بر تعداد کل پرسنل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1">
    <pageSetUpPr fitToPage="1"/>
  </sheetPr>
  <dimension ref="B1:R20"/>
  <sheetViews>
    <sheetView showGridLines="0" tabSelected="1" zoomScaleNormal="100" workbookViewId="0">
      <selection activeCell="K11" sqref="K11"/>
    </sheetView>
  </sheetViews>
  <sheetFormatPr defaultColWidth="10.7109375" defaultRowHeight="12.75"/>
  <cols>
    <col min="1" max="2" width="0.85546875" style="1" customWidth="1"/>
    <col min="3" max="3" width="9.5703125" style="1" customWidth="1"/>
    <col min="4" max="4" width="15.7109375" style="1" customWidth="1"/>
    <col min="5" max="5" width="7.7109375" style="1" customWidth="1"/>
    <col min="6" max="6" width="3.42578125" style="1" customWidth="1"/>
    <col min="7" max="7" width="7.7109375" style="1" customWidth="1"/>
    <col min="8" max="8" width="3.42578125" style="1" customWidth="1"/>
    <col min="9" max="9" width="7.7109375" style="1" customWidth="1"/>
    <col min="10" max="10" width="3.42578125" style="1" customWidth="1"/>
    <col min="11" max="11" width="7.7109375" style="1" customWidth="1"/>
    <col min="12" max="12" width="3.42578125" style="1" customWidth="1"/>
    <col min="13" max="13" width="7.7109375" style="1" customWidth="1"/>
    <col min="14" max="14" width="3.42578125" style="1" customWidth="1"/>
    <col min="15" max="15" width="2.7109375" style="1" customWidth="1"/>
    <col min="16" max="17" width="0.85546875" style="1" customWidth="1"/>
    <col min="18" max="16384" width="10.7109375" style="1"/>
  </cols>
  <sheetData>
    <row r="1" spans="2:18" ht="5.0999999999999996" customHeight="1" thickBot="1"/>
    <row r="2" spans="2:18" ht="5.0999999999999996" customHeigh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2:18" s="8" customFormat="1" ht="73.5" thickBot="1">
      <c r="B3" s="9"/>
      <c r="C3" s="111" t="s">
        <v>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2"/>
    </row>
    <row r="4" spans="2:18" s="4" customFormat="1" ht="5.0999999999999996" customHeight="1">
      <c r="B4" s="13"/>
      <c r="C4" s="3"/>
      <c r="D4" s="6"/>
      <c r="E4" s="7"/>
      <c r="F4" s="7"/>
      <c r="I4" s="5"/>
      <c r="J4" s="5"/>
      <c r="M4" s="3"/>
      <c r="N4" s="3"/>
      <c r="O4" s="3"/>
      <c r="P4" s="14"/>
    </row>
    <row r="5" spans="2:18" s="4" customFormat="1" ht="12.75" customHeight="1">
      <c r="B5" s="13"/>
      <c r="C5" s="3"/>
      <c r="D5" s="18"/>
      <c r="E5" s="109" t="str">
        <f>Data!E8</f>
        <v>سرانه فروش</v>
      </c>
      <c r="F5" s="110"/>
      <c r="G5" s="109" t="str">
        <f>Data!F8</f>
        <v>میانگین درآمد فروش به ازای هر فروشنده</v>
      </c>
      <c r="H5" s="110"/>
      <c r="I5" s="109" t="str">
        <f>Data!G8</f>
        <v>درصد مشتریان راضی</v>
      </c>
      <c r="J5" s="110"/>
      <c r="K5" s="109" t="str">
        <f>Data!H8</f>
        <v>درصد مشتریان ناراضی</v>
      </c>
      <c r="L5" s="110"/>
      <c r="M5" s="109" t="str">
        <f>Data!I8</f>
        <v>میانگین درآمد فروش به ازای هر مشتری</v>
      </c>
      <c r="N5" s="110"/>
      <c r="O5" s="31"/>
      <c r="P5" s="14"/>
    </row>
    <row r="6" spans="2:18" s="4" customFormat="1" ht="12.75" customHeight="1">
      <c r="B6" s="13"/>
      <c r="C6" s="3"/>
      <c r="D6" s="33" t="s">
        <v>114</v>
      </c>
      <c r="E6" s="24">
        <v>1</v>
      </c>
      <c r="F6" s="25"/>
      <c r="G6" s="24">
        <v>2</v>
      </c>
      <c r="H6" s="25"/>
      <c r="I6" s="24">
        <v>3</v>
      </c>
      <c r="J6" s="25"/>
      <c r="K6" s="24">
        <v>4</v>
      </c>
      <c r="L6" s="25"/>
      <c r="M6" s="24">
        <v>5</v>
      </c>
      <c r="N6" s="25"/>
      <c r="O6" s="24"/>
      <c r="P6" s="14"/>
      <c r="R6" s="130" t="s">
        <v>123</v>
      </c>
    </row>
    <row r="7" spans="2:18" s="4" customFormat="1" ht="12.75" customHeight="1">
      <c r="B7" s="13"/>
      <c r="C7"/>
      <c r="D7" s="40" t="s">
        <v>115</v>
      </c>
      <c r="E7" s="112" t="str">
        <f>IF(mySortCriteria =E6,CHOOSE(Calculation!$E$8,"È","Ç"),"")</f>
        <v/>
      </c>
      <c r="F7" s="113"/>
      <c r="G7" s="112" t="str">
        <f>IF(mySortCriteria =G6,CHOOSE(Calculation!$E$8,"È","Ç"),"")</f>
        <v/>
      </c>
      <c r="H7" s="113"/>
      <c r="I7" s="112" t="str">
        <f>IF(mySortCriteria =I6,CHOOSE(Calculation!$E$8,"È","Ç"),"")</f>
        <v/>
      </c>
      <c r="J7" s="113"/>
      <c r="K7" s="112" t="str">
        <f>IF(mySortCriteria =K6,CHOOSE(Calculation!$E$8,"È","Ç"),"")</f>
        <v/>
      </c>
      <c r="L7" s="113"/>
      <c r="M7" s="112" t="str">
        <f>IF(mySortCriteria =M6,CHOOSE(Calculation!$E$8,"È","Ç"),"")</f>
        <v>È</v>
      </c>
      <c r="N7" s="113"/>
      <c r="O7" s="23" t="str">
        <f>IF(Calculation!$E$5&gt;1,"▲","")</f>
        <v/>
      </c>
      <c r="P7" s="14"/>
    </row>
    <row r="8" spans="2:18" s="4" customFormat="1" ht="12.75" customHeight="1">
      <c r="B8" s="13"/>
      <c r="C8" s="39" t="str">
        <f ca="1">OFFSET(Calculation!P10,Calculation!$G$5,0)</f>
        <v>تبریز</v>
      </c>
      <c r="D8" s="38" t="str">
        <f ca="1">OFFSET(Calculation!J10,Calculation!$G$5,0)</f>
        <v>محصول 93</v>
      </c>
      <c r="E8" s="19">
        <f ca="1">OFFSET(Calculation!K10,Calculation!$G$5,0)</f>
        <v>680</v>
      </c>
      <c r="F8" s="26"/>
      <c r="G8" s="19">
        <f ca="1">OFFSET(Calculation!L10,Calculation!$G$5,0)</f>
        <v>49</v>
      </c>
      <c r="H8" s="26"/>
      <c r="I8" s="20">
        <f ca="1">OFFSET(Calculation!M10,Calculation!$G$5,0)</f>
        <v>0.03</v>
      </c>
      <c r="J8" s="26"/>
      <c r="K8" s="34">
        <f ca="1">OFFSET(Calculation!N10,Calculation!$G$5,0)</f>
        <v>0.97</v>
      </c>
      <c r="L8" s="35"/>
      <c r="M8" s="21">
        <f ca="1">OFFSET(Calculation!O10,Calculation!$G$5,0)</f>
        <v>614.98</v>
      </c>
      <c r="N8" s="26"/>
      <c r="O8" s="32"/>
      <c r="P8" s="14"/>
    </row>
    <row r="9" spans="2:18" s="4" customFormat="1" ht="12.75" customHeight="1">
      <c r="B9" s="13"/>
      <c r="C9" s="39" t="str">
        <f ca="1">OFFSET(Calculation!P11,Calculation!$G$5,0)</f>
        <v>کاشان</v>
      </c>
      <c r="D9" s="38" t="str">
        <f ca="1">OFFSET(Calculation!J11,Calculation!$G$5,0)</f>
        <v>محصول 69</v>
      </c>
      <c r="E9" s="19">
        <f ca="1">OFFSET(Calculation!K11,Calculation!$G$5,0)</f>
        <v>187</v>
      </c>
      <c r="F9" s="27"/>
      <c r="G9" s="19">
        <f ca="1">OFFSET(Calculation!L11,Calculation!$G$5,0)</f>
        <v>392</v>
      </c>
      <c r="H9" s="27"/>
      <c r="I9" s="20">
        <f ca="1">OFFSET(Calculation!M11,Calculation!$G$5,0)</f>
        <v>0.98</v>
      </c>
      <c r="J9" s="27"/>
      <c r="K9" s="34">
        <f ca="1">OFFSET(Calculation!N11,Calculation!$G$5,0)</f>
        <v>2.0000000000000018E-2</v>
      </c>
      <c r="L9" s="36"/>
      <c r="M9" s="21">
        <f ca="1">OFFSET(Calculation!O11,Calculation!$G$5,0)</f>
        <v>609.45000000000005</v>
      </c>
      <c r="N9" s="27"/>
      <c r="O9" s="32"/>
      <c r="P9" s="14"/>
    </row>
    <row r="10" spans="2:18" s="4" customFormat="1" ht="12.75" customHeight="1">
      <c r="B10" s="13"/>
      <c r="C10" s="39" t="str">
        <f ca="1">OFFSET(Calculation!P12,Calculation!$G$5,0)</f>
        <v>زنجان</v>
      </c>
      <c r="D10" s="38" t="str">
        <f ca="1">OFFSET(Calculation!J12,Calculation!$G$5,0)</f>
        <v>محصول 74</v>
      </c>
      <c r="E10" s="19">
        <f ca="1">OFFSET(Calculation!K12,Calculation!$G$5,0)</f>
        <v>781</v>
      </c>
      <c r="F10" s="27"/>
      <c r="G10" s="19">
        <f ca="1">OFFSET(Calculation!L12,Calculation!$G$5,0)</f>
        <v>319</v>
      </c>
      <c r="H10" s="27"/>
      <c r="I10" s="20">
        <f ca="1">OFFSET(Calculation!M12,Calculation!$G$5,0)</f>
        <v>0.82</v>
      </c>
      <c r="J10" s="27"/>
      <c r="K10" s="34">
        <f ca="1">OFFSET(Calculation!N12,Calculation!$G$5,0)</f>
        <v>0.18000000000000005</v>
      </c>
      <c r="L10" s="36"/>
      <c r="M10" s="21">
        <f ca="1">OFFSET(Calculation!O12,Calculation!$G$5,0)</f>
        <v>585.01</v>
      </c>
      <c r="N10" s="27"/>
      <c r="O10" s="32"/>
      <c r="P10" s="14"/>
    </row>
    <row r="11" spans="2:18" s="4" customFormat="1" ht="12.75" customHeight="1">
      <c r="B11" s="13"/>
      <c r="C11" s="39" t="str">
        <f ca="1">OFFSET(Calculation!P13,Calculation!$G$5,0)</f>
        <v>تبریز</v>
      </c>
      <c r="D11" s="38" t="str">
        <f ca="1">OFFSET(Calculation!J13,Calculation!$G$5,0)</f>
        <v>محصول 76</v>
      </c>
      <c r="E11" s="19">
        <f ca="1">OFFSET(Calculation!K13,Calculation!$G$5,0)</f>
        <v>496</v>
      </c>
      <c r="F11" s="27"/>
      <c r="G11" s="19">
        <f ca="1">OFFSET(Calculation!L13,Calculation!$G$5,0)</f>
        <v>242</v>
      </c>
      <c r="H11" s="27"/>
      <c r="I11" s="20">
        <f ca="1">OFFSET(Calculation!M13,Calculation!$G$5,0)</f>
        <v>0.83</v>
      </c>
      <c r="J11" s="27"/>
      <c r="K11" s="34">
        <f ca="1">OFFSET(Calculation!N13,Calculation!$G$5,0)</f>
        <v>0.17000000000000004</v>
      </c>
      <c r="L11" s="36"/>
      <c r="M11" s="21">
        <f ca="1">OFFSET(Calculation!O13,Calculation!$G$5,0)</f>
        <v>577.15</v>
      </c>
      <c r="N11" s="27"/>
      <c r="O11" s="32"/>
      <c r="P11" s="14"/>
    </row>
    <row r="12" spans="2:18" s="4" customFormat="1" ht="12.75" customHeight="1">
      <c r="B12" s="13"/>
      <c r="C12" s="39" t="str">
        <f ca="1">OFFSET(Calculation!P14,Calculation!$G$5,0)</f>
        <v>اردبیل</v>
      </c>
      <c r="D12" s="38" t="str">
        <f ca="1">OFFSET(Calculation!J14,Calculation!$G$5,0)</f>
        <v>محصول 58</v>
      </c>
      <c r="E12" s="19">
        <f ca="1">OFFSET(Calculation!K14,Calculation!$G$5,0)</f>
        <v>284</v>
      </c>
      <c r="F12" s="27"/>
      <c r="G12" s="19">
        <f ca="1">OFFSET(Calculation!L14,Calculation!$G$5,0)</f>
        <v>286</v>
      </c>
      <c r="H12" s="27"/>
      <c r="I12" s="20">
        <f ca="1">OFFSET(Calculation!M14,Calculation!$G$5,0)</f>
        <v>0.62</v>
      </c>
      <c r="J12" s="27"/>
      <c r="K12" s="34">
        <f ca="1">OFFSET(Calculation!N14,Calculation!$G$5,0)</f>
        <v>0.38</v>
      </c>
      <c r="L12" s="36"/>
      <c r="M12" s="21">
        <f ca="1">OFFSET(Calculation!O14,Calculation!$G$5,0)</f>
        <v>574.32000000000005</v>
      </c>
      <c r="N12" s="27"/>
      <c r="O12" s="32"/>
      <c r="P12" s="14"/>
    </row>
    <row r="13" spans="2:18" s="4" customFormat="1" ht="12.75" customHeight="1">
      <c r="B13" s="13"/>
      <c r="C13" s="39" t="str">
        <f ca="1">OFFSET(Calculation!P15,Calculation!$G$5,0)</f>
        <v>شیراز</v>
      </c>
      <c r="D13" s="38" t="str">
        <f ca="1">OFFSET(Calculation!J15,Calculation!$G$5,0)</f>
        <v>محصول 78</v>
      </c>
      <c r="E13" s="19">
        <f ca="1">OFFSET(Calculation!K15,Calculation!$G$5,0)</f>
        <v>1053</v>
      </c>
      <c r="F13" s="27"/>
      <c r="G13" s="19">
        <f ca="1">OFFSET(Calculation!L15,Calculation!$G$5,0)</f>
        <v>16</v>
      </c>
      <c r="H13" s="27"/>
      <c r="I13" s="20">
        <f ca="1">OFFSET(Calculation!M15,Calculation!$G$5,0)</f>
        <v>0.02</v>
      </c>
      <c r="J13" s="27"/>
      <c r="K13" s="34">
        <f ca="1">OFFSET(Calculation!N15,Calculation!$G$5,0)</f>
        <v>0.98</v>
      </c>
      <c r="L13" s="36"/>
      <c r="M13" s="21">
        <f ca="1">OFFSET(Calculation!O15,Calculation!$G$5,0)</f>
        <v>571.91</v>
      </c>
      <c r="N13" s="27"/>
      <c r="O13" s="32"/>
      <c r="P13" s="14"/>
    </row>
    <row r="14" spans="2:18" s="4" customFormat="1" ht="12.75" customHeight="1">
      <c r="B14" s="13"/>
      <c r="C14" s="39" t="str">
        <f ca="1">OFFSET(Calculation!P16,Calculation!$G$5,0)</f>
        <v>شیراز</v>
      </c>
      <c r="D14" s="38" t="str">
        <f ca="1">OFFSET(Calculation!J16,Calculation!$G$5,0)</f>
        <v>محصول 46</v>
      </c>
      <c r="E14" s="19">
        <f ca="1">OFFSET(Calculation!K16,Calculation!$G$5,0)</f>
        <v>673</v>
      </c>
      <c r="F14" s="27"/>
      <c r="G14" s="19">
        <f ca="1">OFFSET(Calculation!L16,Calculation!$G$5,0)</f>
        <v>352</v>
      </c>
      <c r="H14" s="27"/>
      <c r="I14" s="20">
        <f ca="1">OFFSET(Calculation!M16,Calculation!$G$5,0)</f>
        <v>0.11</v>
      </c>
      <c r="J14" s="27"/>
      <c r="K14" s="34">
        <f ca="1">OFFSET(Calculation!N16,Calculation!$G$5,0)</f>
        <v>0.89</v>
      </c>
      <c r="L14" s="36"/>
      <c r="M14" s="21">
        <f ca="1">OFFSET(Calculation!O16,Calculation!$G$5,0)</f>
        <v>568.95000000000005</v>
      </c>
      <c r="N14" s="27"/>
      <c r="O14" s="32"/>
      <c r="P14" s="14"/>
    </row>
    <row r="15" spans="2:18" s="4" customFormat="1" ht="12.75" customHeight="1">
      <c r="B15" s="13"/>
      <c r="C15" s="39" t="str">
        <f ca="1">OFFSET(Calculation!P17,Calculation!$G$5,0)</f>
        <v>شیراز</v>
      </c>
      <c r="D15" s="38" t="str">
        <f ca="1">OFFSET(Calculation!J17,Calculation!$G$5,0)</f>
        <v>محصول 83</v>
      </c>
      <c r="E15" s="19">
        <f ca="1">OFFSET(Calculation!K17,Calculation!$G$5,0)</f>
        <v>913</v>
      </c>
      <c r="F15" s="27"/>
      <c r="G15" s="19">
        <f ca="1">OFFSET(Calculation!L17,Calculation!$G$5,0)</f>
        <v>115</v>
      </c>
      <c r="H15" s="27"/>
      <c r="I15" s="20">
        <f ca="1">OFFSET(Calculation!M17,Calculation!$G$5,0)</f>
        <v>0.12</v>
      </c>
      <c r="J15" s="27"/>
      <c r="K15" s="34">
        <f ca="1">OFFSET(Calculation!N17,Calculation!$G$5,0)</f>
        <v>0.88</v>
      </c>
      <c r="L15" s="36"/>
      <c r="M15" s="21">
        <f ca="1">OFFSET(Calculation!O17,Calculation!$G$5,0)</f>
        <v>558.05999999999995</v>
      </c>
      <c r="N15" s="27"/>
      <c r="O15" s="32"/>
      <c r="P15" s="14"/>
    </row>
    <row r="16" spans="2:18" s="4" customFormat="1" ht="12.75" customHeight="1">
      <c r="B16" s="13"/>
      <c r="C16" s="39" t="str">
        <f ca="1">OFFSET(Calculation!P18,Calculation!$G$5,0)</f>
        <v>شیراز</v>
      </c>
      <c r="D16" s="38" t="str">
        <f ca="1">OFFSET(Calculation!J18,Calculation!$G$5,0)</f>
        <v>محصول 67</v>
      </c>
      <c r="E16" s="19">
        <f ca="1">OFFSET(Calculation!K18,Calculation!$G$5,0)</f>
        <v>870</v>
      </c>
      <c r="F16" s="27"/>
      <c r="G16" s="19">
        <f ca="1">OFFSET(Calculation!L18,Calculation!$G$5,0)</f>
        <v>73</v>
      </c>
      <c r="H16" s="27"/>
      <c r="I16" s="20">
        <f ca="1">OFFSET(Calculation!M18,Calculation!$G$5,0)</f>
        <v>0.08</v>
      </c>
      <c r="J16" s="27"/>
      <c r="K16" s="34">
        <f ca="1">OFFSET(Calculation!N18,Calculation!$G$5,0)</f>
        <v>0.92</v>
      </c>
      <c r="L16" s="36"/>
      <c r="M16" s="21">
        <f ca="1">OFFSET(Calculation!O18,Calculation!$G$5,0)</f>
        <v>541.54999999999995</v>
      </c>
      <c r="N16" s="27"/>
      <c r="O16" s="32"/>
      <c r="P16" s="14"/>
    </row>
    <row r="17" spans="2:16" s="4" customFormat="1" ht="12.75" customHeight="1">
      <c r="B17" s="13"/>
      <c r="C17" s="39" t="str">
        <f ca="1">OFFSET(Calculation!P19,Calculation!$G$5,0)</f>
        <v>اصفهان</v>
      </c>
      <c r="D17" s="38" t="str">
        <f ca="1">OFFSET(Calculation!J19,Calculation!$G$5,0)</f>
        <v>محصول 8</v>
      </c>
      <c r="E17" s="19">
        <f ca="1">OFFSET(Calculation!K19,Calculation!$G$5,0)</f>
        <v>107</v>
      </c>
      <c r="F17" s="28"/>
      <c r="G17" s="19">
        <f ca="1">OFFSET(Calculation!L19,Calculation!$G$5,0)</f>
        <v>16</v>
      </c>
      <c r="H17" s="28"/>
      <c r="I17" s="20">
        <f ca="1">OFFSET(Calculation!M19,Calculation!$G$5,0)</f>
        <v>0.59</v>
      </c>
      <c r="J17" s="28"/>
      <c r="K17" s="34">
        <f ca="1">OFFSET(Calculation!N19,Calculation!$G$5,0)</f>
        <v>0.41000000000000003</v>
      </c>
      <c r="L17" s="37"/>
      <c r="M17" s="21">
        <f ca="1">OFFSET(Calculation!O19,Calculation!$G$5,0)</f>
        <v>532.21</v>
      </c>
      <c r="N17" s="28"/>
      <c r="O17" s="32"/>
      <c r="P17" s="14"/>
    </row>
    <row r="18" spans="2:16" s="4" customFormat="1" ht="12.75" customHeight="1">
      <c r="B18" s="13"/>
      <c r="C18" s="39" t="str">
        <f ca="1">OFFSET(Calculation!P20,Calculation!$G$5,0)</f>
        <v>شیراز</v>
      </c>
      <c r="D18" s="38" t="str">
        <f ca="1">OFFSET(Calculation!J20,Calculation!$G$5,0)</f>
        <v>محصول 41</v>
      </c>
      <c r="E18" s="19">
        <f ca="1">OFFSET(Calculation!K20,Calculation!$G$5,0)</f>
        <v>767</v>
      </c>
      <c r="F18" s="28"/>
      <c r="G18" s="19">
        <f ca="1">OFFSET(Calculation!L20,Calculation!$G$5,0)</f>
        <v>380</v>
      </c>
      <c r="H18" s="30"/>
      <c r="I18" s="20">
        <f ca="1">OFFSET(Calculation!M20,Calculation!$G$5,0)</f>
        <v>0.86</v>
      </c>
      <c r="K18" s="34">
        <f ca="1">OFFSET(Calculation!N20,Calculation!$G$5,0)</f>
        <v>0.14000000000000001</v>
      </c>
      <c r="L18" s="29"/>
      <c r="M18" s="21">
        <f ca="1">OFFSET(Calculation!O20,Calculation!$G$5,0)</f>
        <v>517.96</v>
      </c>
      <c r="N18"/>
      <c r="O18" s="22" t="str">
        <f>IF(Calculation!$E$5&lt;Calculation!$E$6,"▼","")</f>
        <v>▼</v>
      </c>
      <c r="P18" s="14"/>
    </row>
    <row r="19" spans="2:16" s="4" customFormat="1" ht="5.0999999999999996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2:16" ht="5.0999999999999996" customHeight="1"/>
  </sheetData>
  <sheetProtection autoFilter="0"/>
  <mergeCells count="11">
    <mergeCell ref="G5:H5"/>
    <mergeCell ref="C3:O3"/>
    <mergeCell ref="M7:N7"/>
    <mergeCell ref="I7:J7"/>
    <mergeCell ref="K7:L7"/>
    <mergeCell ref="E7:F7"/>
    <mergeCell ref="G7:H7"/>
    <mergeCell ref="E5:F5"/>
    <mergeCell ref="I5:J5"/>
    <mergeCell ref="M5:N5"/>
    <mergeCell ref="K5:L5"/>
  </mergeCells>
  <phoneticPr fontId="0" type="noConversion"/>
  <conditionalFormatting sqref="F5:F7 E5:E18">
    <cfRule type="expression" dxfId="15" priority="2" stopIfTrue="1">
      <formula>$E$6=mySortCriteria</formula>
    </cfRule>
  </conditionalFormatting>
  <conditionalFormatting sqref="H5:H7 G5:G18">
    <cfRule type="expression" dxfId="14" priority="3" stopIfTrue="1">
      <formula>$G$6=mySortCriteria</formula>
    </cfRule>
  </conditionalFormatting>
  <conditionalFormatting sqref="J5:J7 I5:I18">
    <cfRule type="expression" dxfId="13" priority="4" stopIfTrue="1">
      <formula>$I$6=mySortCriteria</formula>
    </cfRule>
  </conditionalFormatting>
  <conditionalFormatting sqref="L5:L7 K5:K18">
    <cfRule type="expression" dxfId="12" priority="5" stopIfTrue="1">
      <formula>$K$6=mySortCriteria</formula>
    </cfRule>
  </conditionalFormatting>
  <conditionalFormatting sqref="N5:N7 M5:M18">
    <cfRule type="expression" dxfId="11" priority="6" stopIfTrue="1">
      <formula>$M$6=mySortCriteria</formula>
    </cfRule>
  </conditionalFormatting>
  <conditionalFormatting sqref="F8:F18">
    <cfRule type="expression" dxfId="10" priority="7" stopIfTrue="1">
      <formula>$E$6=mySortCriteria</formula>
    </cfRule>
    <cfRule type="cellIs" dxfId="9" priority="8" stopIfTrue="1" operator="equal">
      <formula>"◄+"</formula>
    </cfRule>
  </conditionalFormatting>
  <conditionalFormatting sqref="H8:H17">
    <cfRule type="expression" dxfId="8" priority="9" stopIfTrue="1">
      <formula>$G$6=mySortCriteria</formula>
    </cfRule>
    <cfRule type="cellIs" dxfId="7" priority="10" stopIfTrue="1" operator="equal">
      <formula>"◄+"</formula>
    </cfRule>
  </conditionalFormatting>
  <conditionalFormatting sqref="J8:J17">
    <cfRule type="expression" dxfId="6" priority="11" stopIfTrue="1">
      <formula>$I$6=mySortCriteria</formula>
    </cfRule>
    <cfRule type="cellIs" dxfId="5" priority="12" stopIfTrue="1" operator="equal">
      <formula>"◄+"</formula>
    </cfRule>
  </conditionalFormatting>
  <conditionalFormatting sqref="L8:L17">
    <cfRule type="expression" dxfId="4" priority="13" stopIfTrue="1">
      <formula>$K$6=mySortCriteria</formula>
    </cfRule>
    <cfRule type="cellIs" dxfId="3" priority="14" stopIfTrue="1" operator="equal">
      <formula>"◄+"</formula>
    </cfRule>
  </conditionalFormatting>
  <conditionalFormatting sqref="N8:N17">
    <cfRule type="expression" dxfId="2" priority="15" stopIfTrue="1">
      <formula>$M$6=mySortCriteria</formula>
    </cfRule>
    <cfRule type="cellIs" dxfId="1" priority="16" stopIfTrue="1" operator="equal">
      <formula>"◄+"</formula>
    </cfRule>
  </conditionalFormatting>
  <conditionalFormatting sqref="C8:M18">
    <cfRule type="expression" dxfId="0" priority="1">
      <formula>$C8=$R$6</formula>
    </cfRule>
  </conditionalFormatting>
  <printOptions horizontalCentered="1"/>
  <pageMargins left="0.27559055118110237" right="0.27559055118110237" top="0.39370078740157483" bottom="0.59055118110236227" header="0.19685039370078741" footer="0.19685039370078741"/>
  <pageSetup paperSize="9" orientation="portrait" cellComments="atEnd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673" r:id="rId4" name="Option Button 01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85725</xdr:rowOff>
                  </from>
                  <to>
                    <xdr:col>5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4" r:id="rId5" name="Option Button 0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85725</xdr:rowOff>
                  </from>
                  <to>
                    <xdr:col>7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5" r:id="rId6" name="Option Button 03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85725</xdr:rowOff>
                  </from>
                  <to>
                    <xdr:col>9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6" r:id="rId7" name="Option Button 04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85725</xdr:rowOff>
                  </from>
                  <to>
                    <xdr:col>11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7" r:id="rId8" name="Option Button 05">
              <controlPr defaultSize="0" autoFill="0" autoLine="0" autoPict="0">
                <anchor moveWithCells="1">
                  <from>
                    <xdr:col>12</xdr:col>
                    <xdr:colOff>276225</xdr:colOff>
                    <xdr:row>4</xdr:row>
                    <xdr:rowOff>85725</xdr:rowOff>
                  </from>
                  <to>
                    <xdr:col>13</xdr:col>
                    <xdr:colOff>66675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590" r:id="rId9" name="SortOrder Spin Button">
              <controlPr defaultSize="0" autoPict="0">
                <anchor moveWithCells="1" sizeWithCells="1">
                  <from>
                    <xdr:col>3</xdr:col>
                    <xdr:colOff>904875</xdr:colOff>
                    <xdr:row>5</xdr:row>
                    <xdr:rowOff>152400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591" r:id="rId10" name="Scroll Bar 8719">
              <controlPr defaultSize="0" autoPict="0">
                <anchor moveWithCells="1">
                  <from>
                    <xdr:col>14</xdr:col>
                    <xdr:colOff>38100</xdr:colOff>
                    <xdr:row>7</xdr:row>
                    <xdr:rowOff>19050</xdr:rowOff>
                  </from>
                  <to>
                    <xdr:col>15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Calculation!$U$8:$U$15</xm:f>
          </x14:formula1>
          <xm:sqref>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pageSetUpPr fitToPage="1"/>
  </sheetPr>
  <dimension ref="B1:J109"/>
  <sheetViews>
    <sheetView showGridLines="0" topLeftCell="A91" zoomScale="85" zoomScaleNormal="70" workbookViewId="0">
      <selection activeCell="D9" sqref="D9:D108"/>
    </sheetView>
  </sheetViews>
  <sheetFormatPr defaultColWidth="10.7109375" defaultRowHeight="20.25"/>
  <cols>
    <col min="1" max="2" width="1.7109375" style="61" customWidth="1"/>
    <col min="3" max="3" width="5.7109375" style="61" customWidth="1"/>
    <col min="4" max="4" width="30.7109375" style="61" customWidth="1"/>
    <col min="5" max="9" width="12.7109375" style="61" customWidth="1"/>
    <col min="10" max="11" width="1.7109375" style="61" customWidth="1"/>
    <col min="12" max="16384" width="10.7109375" style="61"/>
  </cols>
  <sheetData>
    <row r="1" spans="2:10" ht="12.75" customHeight="1" thickBot="1"/>
    <row r="2" spans="2:10" s="55" customFormat="1" ht="12.75" customHeight="1">
      <c r="B2" s="52"/>
      <c r="C2" s="53"/>
      <c r="D2" s="53"/>
      <c r="E2" s="53"/>
      <c r="F2" s="53"/>
      <c r="G2" s="53"/>
      <c r="H2" s="53"/>
      <c r="I2" s="53"/>
      <c r="J2" s="54"/>
    </row>
    <row r="3" spans="2:10" s="55" customFormat="1" ht="15" customHeight="1" thickBot="1">
      <c r="B3" s="56"/>
      <c r="C3" s="114" t="s">
        <v>116</v>
      </c>
      <c r="D3" s="114"/>
      <c r="E3" s="114"/>
      <c r="F3" s="114"/>
      <c r="G3" s="114"/>
      <c r="H3" s="114"/>
      <c r="I3" s="114"/>
      <c r="J3" s="57"/>
    </row>
    <row r="4" spans="2:10" ht="12.75" customHeight="1">
      <c r="B4" s="58"/>
      <c r="C4" s="59"/>
      <c r="D4" s="59"/>
      <c r="E4" s="59"/>
      <c r="F4" s="59"/>
      <c r="G4" s="59"/>
      <c r="H4" s="59"/>
      <c r="I4" s="59"/>
      <c r="J4" s="60"/>
    </row>
    <row r="5" spans="2:10" ht="12.75" customHeight="1">
      <c r="B5" s="58"/>
      <c r="C5" s="75"/>
      <c r="D5" s="75"/>
      <c r="E5" s="75"/>
      <c r="F5" s="75"/>
      <c r="G5" s="59"/>
      <c r="H5" s="59"/>
      <c r="I5" s="59"/>
      <c r="J5" s="60"/>
    </row>
    <row r="6" spans="2:10" ht="12.75" customHeight="1">
      <c r="B6" s="58"/>
      <c r="C6" s="75"/>
      <c r="D6" s="75"/>
      <c r="E6" s="75"/>
      <c r="F6" s="75"/>
      <c r="G6" s="59"/>
      <c r="H6" s="59"/>
      <c r="I6" s="59"/>
      <c r="J6" s="60"/>
    </row>
    <row r="7" spans="2:10" ht="12.75" customHeight="1">
      <c r="B7" s="58"/>
      <c r="C7" s="59"/>
      <c r="D7" s="59"/>
      <c r="E7" s="59"/>
      <c r="F7" s="59"/>
      <c r="G7" s="59"/>
      <c r="H7" s="59"/>
      <c r="I7" s="59"/>
      <c r="J7" s="60"/>
    </row>
    <row r="8" spans="2:10" ht="60.75">
      <c r="B8" s="58"/>
      <c r="C8" s="41" t="s">
        <v>113</v>
      </c>
      <c r="D8" s="41" t="s">
        <v>8</v>
      </c>
      <c r="E8" s="41" t="s">
        <v>5</v>
      </c>
      <c r="F8" s="41" t="s">
        <v>4</v>
      </c>
      <c r="G8" s="41" t="s">
        <v>2</v>
      </c>
      <c r="H8" s="41" t="s">
        <v>7</v>
      </c>
      <c r="I8" s="41" t="s">
        <v>3</v>
      </c>
      <c r="J8" s="60"/>
    </row>
    <row r="9" spans="2:10">
      <c r="B9" s="58"/>
      <c r="C9" s="62">
        <v>1</v>
      </c>
      <c r="D9" s="42" t="s">
        <v>9</v>
      </c>
      <c r="E9" s="63">
        <v>284</v>
      </c>
      <c r="F9" s="63">
        <v>267</v>
      </c>
      <c r="G9" s="64">
        <v>0.28000000000000003</v>
      </c>
      <c r="H9" s="65">
        <v>0.72</v>
      </c>
      <c r="I9" s="66">
        <v>348.83</v>
      </c>
      <c r="J9" s="60"/>
    </row>
    <row r="10" spans="2:10">
      <c r="B10" s="58"/>
      <c r="C10" s="67">
        <f>C9+1</f>
        <v>2</v>
      </c>
      <c r="D10" s="42" t="s">
        <v>10</v>
      </c>
      <c r="E10" s="68">
        <v>170</v>
      </c>
      <c r="F10" s="68">
        <v>218</v>
      </c>
      <c r="G10" s="69">
        <v>0.86</v>
      </c>
      <c r="H10" s="65">
        <v>0.14000000000000001</v>
      </c>
      <c r="I10" s="70">
        <v>734.27</v>
      </c>
      <c r="J10" s="60"/>
    </row>
    <row r="11" spans="2:10">
      <c r="B11" s="58"/>
      <c r="C11" s="67">
        <f t="shared" ref="C11:C74" si="0">C10+1</f>
        <v>3</v>
      </c>
      <c r="D11" s="42" t="s">
        <v>11</v>
      </c>
      <c r="E11" s="68">
        <v>760</v>
      </c>
      <c r="F11" s="68">
        <v>9</v>
      </c>
      <c r="G11" s="69">
        <v>0.95</v>
      </c>
      <c r="H11" s="65">
        <v>5.0000000000000044E-2</v>
      </c>
      <c r="I11" s="70">
        <v>503.34</v>
      </c>
      <c r="J11" s="60"/>
    </row>
    <row r="12" spans="2:10">
      <c r="B12" s="58"/>
      <c r="C12" s="67">
        <f t="shared" si="0"/>
        <v>4</v>
      </c>
      <c r="D12" s="42" t="s">
        <v>12</v>
      </c>
      <c r="E12" s="68">
        <v>366</v>
      </c>
      <c r="F12" s="68">
        <v>388</v>
      </c>
      <c r="G12" s="69">
        <v>0.35</v>
      </c>
      <c r="H12" s="65">
        <v>0.65</v>
      </c>
      <c r="I12" s="70">
        <v>367.9</v>
      </c>
      <c r="J12" s="60"/>
    </row>
    <row r="13" spans="2:10">
      <c r="B13" s="58"/>
      <c r="C13" s="67">
        <f t="shared" si="0"/>
        <v>5</v>
      </c>
      <c r="D13" s="42" t="s">
        <v>13</v>
      </c>
      <c r="E13" s="68">
        <v>1345</v>
      </c>
      <c r="F13" s="68">
        <v>130</v>
      </c>
      <c r="G13" s="69">
        <v>0.57999999999999996</v>
      </c>
      <c r="H13" s="65">
        <v>0.42000000000000004</v>
      </c>
      <c r="I13" s="70">
        <v>477.47</v>
      </c>
      <c r="J13" s="60"/>
    </row>
    <row r="14" spans="2:10">
      <c r="B14" s="58"/>
      <c r="C14" s="67">
        <f t="shared" si="0"/>
        <v>6</v>
      </c>
      <c r="D14" s="42" t="s">
        <v>14</v>
      </c>
      <c r="E14" s="68">
        <v>790</v>
      </c>
      <c r="F14" s="68">
        <v>181</v>
      </c>
      <c r="G14" s="69">
        <v>0.97</v>
      </c>
      <c r="H14" s="65">
        <v>3.0000000000000027E-2</v>
      </c>
      <c r="I14" s="70">
        <v>678.05</v>
      </c>
      <c r="J14" s="60"/>
    </row>
    <row r="15" spans="2:10">
      <c r="B15" s="58"/>
      <c r="C15" s="67">
        <f t="shared" si="0"/>
        <v>7</v>
      </c>
      <c r="D15" s="42" t="s">
        <v>15</v>
      </c>
      <c r="E15" s="68">
        <v>1269</v>
      </c>
      <c r="F15" s="68">
        <v>319</v>
      </c>
      <c r="G15" s="69">
        <v>0.78</v>
      </c>
      <c r="H15" s="65">
        <v>0.21999999999999997</v>
      </c>
      <c r="I15" s="70">
        <v>373.29</v>
      </c>
      <c r="J15" s="60"/>
    </row>
    <row r="16" spans="2:10">
      <c r="B16" s="58"/>
      <c r="C16" s="67">
        <f t="shared" si="0"/>
        <v>8</v>
      </c>
      <c r="D16" s="42" t="s">
        <v>16</v>
      </c>
      <c r="E16" s="68">
        <v>107</v>
      </c>
      <c r="F16" s="68">
        <v>16</v>
      </c>
      <c r="G16" s="69">
        <v>0.59</v>
      </c>
      <c r="H16" s="65">
        <v>0.41000000000000003</v>
      </c>
      <c r="I16" s="70">
        <v>532.21</v>
      </c>
      <c r="J16" s="60"/>
    </row>
    <row r="17" spans="2:10">
      <c r="B17" s="58"/>
      <c r="C17" s="67">
        <f t="shared" si="0"/>
        <v>9</v>
      </c>
      <c r="D17" s="42" t="s">
        <v>17</v>
      </c>
      <c r="E17" s="68">
        <v>501</v>
      </c>
      <c r="F17" s="68">
        <v>486</v>
      </c>
      <c r="G17" s="69">
        <v>0.56000000000000005</v>
      </c>
      <c r="H17" s="65">
        <v>0.43999999999999995</v>
      </c>
      <c r="I17" s="70">
        <v>265</v>
      </c>
      <c r="J17" s="60"/>
    </row>
    <row r="18" spans="2:10">
      <c r="B18" s="58"/>
      <c r="C18" s="67">
        <f t="shared" si="0"/>
        <v>10</v>
      </c>
      <c r="D18" s="42" t="s">
        <v>18</v>
      </c>
      <c r="E18" s="68">
        <v>953</v>
      </c>
      <c r="F18" s="68">
        <v>259</v>
      </c>
      <c r="G18" s="69">
        <v>0.05</v>
      </c>
      <c r="H18" s="65">
        <v>0.95</v>
      </c>
      <c r="I18" s="70">
        <v>855.81</v>
      </c>
      <c r="J18" s="60"/>
    </row>
    <row r="19" spans="2:10">
      <c r="B19" s="58"/>
      <c r="C19" s="67">
        <f t="shared" si="0"/>
        <v>11</v>
      </c>
      <c r="D19" s="42" t="s">
        <v>19</v>
      </c>
      <c r="E19" s="68">
        <v>783</v>
      </c>
      <c r="F19" s="68">
        <v>299</v>
      </c>
      <c r="G19" s="69">
        <v>0.18</v>
      </c>
      <c r="H19" s="65">
        <v>0.82000000000000006</v>
      </c>
      <c r="I19" s="70">
        <v>649.79</v>
      </c>
      <c r="J19" s="60"/>
    </row>
    <row r="20" spans="2:10">
      <c r="B20" s="58"/>
      <c r="C20" s="67">
        <f t="shared" si="0"/>
        <v>12</v>
      </c>
      <c r="D20" s="42" t="s">
        <v>20</v>
      </c>
      <c r="E20" s="68">
        <v>669</v>
      </c>
      <c r="F20" s="68">
        <v>124</v>
      </c>
      <c r="G20" s="69">
        <v>0.22</v>
      </c>
      <c r="H20" s="65">
        <v>0.78</v>
      </c>
      <c r="I20" s="70">
        <v>983.54</v>
      </c>
      <c r="J20" s="60"/>
    </row>
    <row r="21" spans="2:10">
      <c r="B21" s="58"/>
      <c r="C21" s="67">
        <f t="shared" si="0"/>
        <v>13</v>
      </c>
      <c r="D21" s="42" t="s">
        <v>21</v>
      </c>
      <c r="E21" s="68">
        <v>447</v>
      </c>
      <c r="F21" s="68">
        <v>489</v>
      </c>
      <c r="G21" s="69">
        <v>0.13</v>
      </c>
      <c r="H21" s="65">
        <v>0.87</v>
      </c>
      <c r="I21" s="70">
        <v>141.18</v>
      </c>
      <c r="J21" s="60"/>
    </row>
    <row r="22" spans="2:10">
      <c r="B22" s="58"/>
      <c r="C22" s="67">
        <f t="shared" si="0"/>
        <v>14</v>
      </c>
      <c r="D22" s="42" t="s">
        <v>22</v>
      </c>
      <c r="E22" s="68">
        <v>682</v>
      </c>
      <c r="F22" s="68">
        <v>417</v>
      </c>
      <c r="G22" s="69">
        <v>0.41</v>
      </c>
      <c r="H22" s="65">
        <v>0.59000000000000008</v>
      </c>
      <c r="I22" s="70">
        <v>404.07</v>
      </c>
      <c r="J22" s="60"/>
    </row>
    <row r="23" spans="2:10">
      <c r="B23" s="58"/>
      <c r="C23" s="67">
        <f t="shared" si="0"/>
        <v>15</v>
      </c>
      <c r="D23" s="42" t="s">
        <v>23</v>
      </c>
      <c r="E23" s="68">
        <v>807</v>
      </c>
      <c r="F23" s="68">
        <v>77</v>
      </c>
      <c r="G23" s="69">
        <v>0.91</v>
      </c>
      <c r="H23" s="65">
        <v>8.9999999999999969E-2</v>
      </c>
      <c r="I23" s="70">
        <v>180.39</v>
      </c>
      <c r="J23" s="60"/>
    </row>
    <row r="24" spans="2:10">
      <c r="B24" s="58"/>
      <c r="C24" s="67">
        <f t="shared" si="0"/>
        <v>16</v>
      </c>
      <c r="D24" s="42" t="s">
        <v>24</v>
      </c>
      <c r="E24" s="68">
        <v>1180</v>
      </c>
      <c r="F24" s="68">
        <v>267</v>
      </c>
      <c r="G24" s="69">
        <v>0.43</v>
      </c>
      <c r="H24" s="65">
        <v>0.57000000000000006</v>
      </c>
      <c r="I24" s="70">
        <v>887.77</v>
      </c>
      <c r="J24" s="60"/>
    </row>
    <row r="25" spans="2:10">
      <c r="B25" s="58"/>
      <c r="C25" s="67">
        <f t="shared" si="0"/>
        <v>17</v>
      </c>
      <c r="D25" s="42" t="s">
        <v>25</v>
      </c>
      <c r="E25" s="68">
        <v>725</v>
      </c>
      <c r="F25" s="68">
        <v>172</v>
      </c>
      <c r="G25" s="69">
        <v>0.56999999999999995</v>
      </c>
      <c r="H25" s="65">
        <v>0.43000000000000005</v>
      </c>
      <c r="I25" s="70">
        <v>10.18</v>
      </c>
      <c r="J25" s="60"/>
    </row>
    <row r="26" spans="2:10">
      <c r="B26" s="58"/>
      <c r="C26" s="67">
        <f t="shared" si="0"/>
        <v>18</v>
      </c>
      <c r="D26" s="42" t="s">
        <v>26</v>
      </c>
      <c r="E26" s="68">
        <v>522</v>
      </c>
      <c r="F26" s="68">
        <v>227</v>
      </c>
      <c r="G26" s="69">
        <v>0.22</v>
      </c>
      <c r="H26" s="65">
        <v>0.78</v>
      </c>
      <c r="I26" s="70">
        <v>775.1</v>
      </c>
      <c r="J26" s="60"/>
    </row>
    <row r="27" spans="2:10">
      <c r="B27" s="58"/>
      <c r="C27" s="67">
        <f t="shared" si="0"/>
        <v>19</v>
      </c>
      <c r="D27" s="42" t="s">
        <v>27</v>
      </c>
      <c r="E27" s="68">
        <v>1350</v>
      </c>
      <c r="F27" s="68">
        <v>398</v>
      </c>
      <c r="G27" s="69">
        <v>0.68</v>
      </c>
      <c r="H27" s="65">
        <v>0.31999999999999995</v>
      </c>
      <c r="I27" s="70">
        <v>411.09</v>
      </c>
      <c r="J27" s="60"/>
    </row>
    <row r="28" spans="2:10">
      <c r="B28" s="58"/>
      <c r="C28" s="67">
        <f t="shared" si="0"/>
        <v>20</v>
      </c>
      <c r="D28" s="42" t="s">
        <v>28</v>
      </c>
      <c r="E28" s="68">
        <v>1163</v>
      </c>
      <c r="F28" s="68">
        <v>168</v>
      </c>
      <c r="G28" s="69">
        <v>0.08</v>
      </c>
      <c r="H28" s="65">
        <v>0.92</v>
      </c>
      <c r="I28" s="70">
        <v>807.26</v>
      </c>
      <c r="J28" s="60"/>
    </row>
    <row r="29" spans="2:10">
      <c r="B29" s="58"/>
      <c r="C29" s="67">
        <f t="shared" si="0"/>
        <v>21</v>
      </c>
      <c r="D29" s="42" t="s">
        <v>29</v>
      </c>
      <c r="E29" s="68">
        <v>830</v>
      </c>
      <c r="F29" s="68">
        <v>264</v>
      </c>
      <c r="G29" s="69">
        <v>0.1</v>
      </c>
      <c r="H29" s="65">
        <v>0.9</v>
      </c>
      <c r="I29" s="70">
        <v>85.84</v>
      </c>
      <c r="J29" s="60"/>
    </row>
    <row r="30" spans="2:10">
      <c r="B30" s="58"/>
      <c r="C30" s="67">
        <f t="shared" si="0"/>
        <v>22</v>
      </c>
      <c r="D30" s="42" t="s">
        <v>30</v>
      </c>
      <c r="E30" s="68">
        <v>1195</v>
      </c>
      <c r="F30" s="68">
        <v>199</v>
      </c>
      <c r="G30" s="69">
        <v>0.92</v>
      </c>
      <c r="H30" s="65">
        <v>7.999999999999996E-2</v>
      </c>
      <c r="I30" s="70">
        <v>209.94</v>
      </c>
      <c r="J30" s="60"/>
    </row>
    <row r="31" spans="2:10">
      <c r="B31" s="58"/>
      <c r="C31" s="67">
        <f t="shared" si="0"/>
        <v>23</v>
      </c>
      <c r="D31" s="42" t="s">
        <v>31</v>
      </c>
      <c r="E31" s="68">
        <v>482</v>
      </c>
      <c r="F31" s="68">
        <v>116</v>
      </c>
      <c r="G31" s="69">
        <v>0.71</v>
      </c>
      <c r="H31" s="65">
        <v>0.29000000000000004</v>
      </c>
      <c r="I31" s="70">
        <v>337.36</v>
      </c>
      <c r="J31" s="60"/>
    </row>
    <row r="32" spans="2:10">
      <c r="B32" s="58"/>
      <c r="C32" s="67">
        <f t="shared" si="0"/>
        <v>24</v>
      </c>
      <c r="D32" s="42" t="s">
        <v>32</v>
      </c>
      <c r="E32" s="68">
        <v>1024</v>
      </c>
      <c r="F32" s="68">
        <v>176</v>
      </c>
      <c r="G32" s="69">
        <v>0.35</v>
      </c>
      <c r="H32" s="65">
        <v>0.65</v>
      </c>
      <c r="I32" s="70">
        <v>242.52</v>
      </c>
      <c r="J32" s="60"/>
    </row>
    <row r="33" spans="2:10">
      <c r="B33" s="58"/>
      <c r="C33" s="67">
        <f t="shared" si="0"/>
        <v>25</v>
      </c>
      <c r="D33" s="42" t="s">
        <v>33</v>
      </c>
      <c r="E33" s="68">
        <v>1339</v>
      </c>
      <c r="F33" s="68">
        <v>379</v>
      </c>
      <c r="G33" s="69">
        <v>0.98</v>
      </c>
      <c r="H33" s="65">
        <v>2.0000000000000018E-2</v>
      </c>
      <c r="I33" s="70">
        <v>336.15</v>
      </c>
      <c r="J33" s="60"/>
    </row>
    <row r="34" spans="2:10">
      <c r="B34" s="58"/>
      <c r="C34" s="67">
        <f t="shared" si="0"/>
        <v>26</v>
      </c>
      <c r="D34" s="42" t="s">
        <v>34</v>
      </c>
      <c r="E34" s="68">
        <v>958</v>
      </c>
      <c r="F34" s="68">
        <v>206</v>
      </c>
      <c r="G34" s="69">
        <v>0.1</v>
      </c>
      <c r="H34" s="65">
        <v>0.9</v>
      </c>
      <c r="I34" s="70">
        <v>717.43</v>
      </c>
      <c r="J34" s="60"/>
    </row>
    <row r="35" spans="2:10">
      <c r="B35" s="58"/>
      <c r="C35" s="67">
        <f t="shared" si="0"/>
        <v>27</v>
      </c>
      <c r="D35" s="42" t="s">
        <v>35</v>
      </c>
      <c r="E35" s="68">
        <v>1153</v>
      </c>
      <c r="F35" s="68">
        <v>250</v>
      </c>
      <c r="G35" s="69">
        <v>0.56999999999999995</v>
      </c>
      <c r="H35" s="65">
        <v>0.43000000000000005</v>
      </c>
      <c r="I35" s="70">
        <v>7.33</v>
      </c>
      <c r="J35" s="60"/>
    </row>
    <row r="36" spans="2:10">
      <c r="B36" s="58"/>
      <c r="C36" s="67">
        <f t="shared" si="0"/>
        <v>28</v>
      </c>
      <c r="D36" s="42" t="s">
        <v>36</v>
      </c>
      <c r="E36" s="68">
        <v>136</v>
      </c>
      <c r="F36" s="68">
        <v>57</v>
      </c>
      <c r="G36" s="69">
        <v>7.0000000000000007E-2</v>
      </c>
      <c r="H36" s="65">
        <v>0.92999999999999994</v>
      </c>
      <c r="I36" s="70">
        <v>985.32</v>
      </c>
      <c r="J36" s="60"/>
    </row>
    <row r="37" spans="2:10">
      <c r="B37" s="58"/>
      <c r="C37" s="67">
        <f t="shared" si="0"/>
        <v>29</v>
      </c>
      <c r="D37" s="42" t="s">
        <v>37</v>
      </c>
      <c r="E37" s="68">
        <v>923</v>
      </c>
      <c r="F37" s="68">
        <v>116</v>
      </c>
      <c r="G37" s="69">
        <v>0.61</v>
      </c>
      <c r="H37" s="65">
        <v>0.39</v>
      </c>
      <c r="I37" s="70">
        <v>386.26</v>
      </c>
      <c r="J37" s="60"/>
    </row>
    <row r="38" spans="2:10">
      <c r="B38" s="58"/>
      <c r="C38" s="67">
        <f t="shared" si="0"/>
        <v>30</v>
      </c>
      <c r="D38" s="42" t="s">
        <v>38</v>
      </c>
      <c r="E38" s="68">
        <v>252</v>
      </c>
      <c r="F38" s="68">
        <v>439</v>
      </c>
      <c r="G38" s="69">
        <v>7.0000000000000007E-2</v>
      </c>
      <c r="H38" s="65">
        <v>0.92999999999999994</v>
      </c>
      <c r="I38" s="70">
        <v>0.33</v>
      </c>
      <c r="J38" s="60"/>
    </row>
    <row r="39" spans="2:10">
      <c r="B39" s="58"/>
      <c r="C39" s="67">
        <f t="shared" si="0"/>
        <v>31</v>
      </c>
      <c r="D39" s="42" t="s">
        <v>39</v>
      </c>
      <c r="E39" s="68">
        <v>1270</v>
      </c>
      <c r="F39" s="68">
        <v>64</v>
      </c>
      <c r="G39" s="69">
        <v>0.53</v>
      </c>
      <c r="H39" s="65">
        <v>0.47</v>
      </c>
      <c r="I39" s="70">
        <v>259.52</v>
      </c>
      <c r="J39" s="60"/>
    </row>
    <row r="40" spans="2:10">
      <c r="B40" s="58"/>
      <c r="C40" s="67">
        <f t="shared" si="0"/>
        <v>32</v>
      </c>
      <c r="D40" s="42" t="s">
        <v>40</v>
      </c>
      <c r="E40" s="68">
        <v>880</v>
      </c>
      <c r="F40" s="68">
        <v>12</v>
      </c>
      <c r="G40" s="69">
        <v>0.9</v>
      </c>
      <c r="H40" s="65">
        <v>9.9999999999999978E-2</v>
      </c>
      <c r="I40" s="70">
        <v>915.26</v>
      </c>
      <c r="J40" s="60"/>
    </row>
    <row r="41" spans="2:10">
      <c r="B41" s="58"/>
      <c r="C41" s="67">
        <f t="shared" si="0"/>
        <v>33</v>
      </c>
      <c r="D41" s="42" t="s">
        <v>41</v>
      </c>
      <c r="E41" s="68">
        <v>1330</v>
      </c>
      <c r="F41" s="68">
        <v>385</v>
      </c>
      <c r="G41" s="69">
        <v>0.25</v>
      </c>
      <c r="H41" s="65">
        <v>0.75</v>
      </c>
      <c r="I41" s="70">
        <v>117.46</v>
      </c>
      <c r="J41" s="60"/>
    </row>
    <row r="42" spans="2:10">
      <c r="B42" s="58"/>
      <c r="C42" s="67">
        <f t="shared" si="0"/>
        <v>34</v>
      </c>
      <c r="D42" s="42" t="s">
        <v>42</v>
      </c>
      <c r="E42" s="68">
        <v>255</v>
      </c>
      <c r="F42" s="68">
        <v>128</v>
      </c>
      <c r="G42" s="69">
        <v>0.87</v>
      </c>
      <c r="H42" s="65">
        <v>0.13</v>
      </c>
      <c r="I42" s="70">
        <v>191.33</v>
      </c>
      <c r="J42" s="60"/>
    </row>
    <row r="43" spans="2:10">
      <c r="B43" s="58"/>
      <c r="C43" s="67">
        <f t="shared" si="0"/>
        <v>35</v>
      </c>
      <c r="D43" s="42" t="s">
        <v>43</v>
      </c>
      <c r="E43" s="68">
        <v>253</v>
      </c>
      <c r="F43" s="68">
        <v>266</v>
      </c>
      <c r="G43" s="69">
        <v>0.19</v>
      </c>
      <c r="H43" s="65">
        <v>0.81</v>
      </c>
      <c r="I43" s="70">
        <v>982.91</v>
      </c>
      <c r="J43" s="60"/>
    </row>
    <row r="44" spans="2:10">
      <c r="B44" s="58"/>
      <c r="C44" s="67">
        <f t="shared" si="0"/>
        <v>36</v>
      </c>
      <c r="D44" s="42" t="s">
        <v>44</v>
      </c>
      <c r="E44" s="68">
        <v>1407</v>
      </c>
      <c r="F44" s="68">
        <v>302</v>
      </c>
      <c r="G44" s="69">
        <v>0.02</v>
      </c>
      <c r="H44" s="65">
        <v>0.98</v>
      </c>
      <c r="I44" s="70">
        <v>178.96</v>
      </c>
      <c r="J44" s="60"/>
    </row>
    <row r="45" spans="2:10">
      <c r="B45" s="58"/>
      <c r="C45" s="67">
        <f t="shared" si="0"/>
        <v>37</v>
      </c>
      <c r="D45" s="42" t="s">
        <v>45</v>
      </c>
      <c r="E45" s="68">
        <v>359</v>
      </c>
      <c r="F45" s="68">
        <v>269</v>
      </c>
      <c r="G45" s="69">
        <v>0.7</v>
      </c>
      <c r="H45" s="65">
        <v>0.30000000000000004</v>
      </c>
      <c r="I45" s="70">
        <v>93.66</v>
      </c>
      <c r="J45" s="60"/>
    </row>
    <row r="46" spans="2:10">
      <c r="B46" s="58"/>
      <c r="C46" s="67">
        <f t="shared" si="0"/>
        <v>38</v>
      </c>
      <c r="D46" s="42" t="s">
        <v>46</v>
      </c>
      <c r="E46" s="68">
        <v>1084</v>
      </c>
      <c r="F46" s="68">
        <v>267</v>
      </c>
      <c r="G46" s="69">
        <v>0.13</v>
      </c>
      <c r="H46" s="65">
        <v>0.87</v>
      </c>
      <c r="I46" s="70">
        <v>67.7</v>
      </c>
      <c r="J46" s="60"/>
    </row>
    <row r="47" spans="2:10">
      <c r="B47" s="58"/>
      <c r="C47" s="67">
        <f t="shared" si="0"/>
        <v>39</v>
      </c>
      <c r="D47" s="42" t="s">
        <v>47</v>
      </c>
      <c r="E47" s="68">
        <v>1403</v>
      </c>
      <c r="F47" s="68">
        <v>347</v>
      </c>
      <c r="G47" s="69">
        <v>0.61</v>
      </c>
      <c r="H47" s="65">
        <v>0.39</v>
      </c>
      <c r="I47" s="70">
        <v>206.15</v>
      </c>
      <c r="J47" s="60"/>
    </row>
    <row r="48" spans="2:10">
      <c r="B48" s="58"/>
      <c r="C48" s="67">
        <f t="shared" si="0"/>
        <v>40</v>
      </c>
      <c r="D48" s="42" t="s">
        <v>48</v>
      </c>
      <c r="E48" s="68">
        <v>297</v>
      </c>
      <c r="F48" s="68">
        <v>65</v>
      </c>
      <c r="G48" s="69">
        <v>0.44</v>
      </c>
      <c r="H48" s="65">
        <v>0.56000000000000005</v>
      </c>
      <c r="I48" s="70">
        <v>53.51</v>
      </c>
      <c r="J48" s="60"/>
    </row>
    <row r="49" spans="2:10">
      <c r="B49" s="58"/>
      <c r="C49" s="67">
        <f t="shared" si="0"/>
        <v>41</v>
      </c>
      <c r="D49" s="42" t="s">
        <v>49</v>
      </c>
      <c r="E49" s="68">
        <v>767</v>
      </c>
      <c r="F49" s="68">
        <v>380</v>
      </c>
      <c r="G49" s="69">
        <v>0.86</v>
      </c>
      <c r="H49" s="65">
        <v>0.14000000000000001</v>
      </c>
      <c r="I49" s="70">
        <v>517.96</v>
      </c>
      <c r="J49" s="60"/>
    </row>
    <row r="50" spans="2:10">
      <c r="B50" s="58"/>
      <c r="C50" s="67">
        <f t="shared" si="0"/>
        <v>42</v>
      </c>
      <c r="D50" s="42" t="s">
        <v>50</v>
      </c>
      <c r="E50" s="68">
        <v>1338</v>
      </c>
      <c r="F50" s="68">
        <v>261</v>
      </c>
      <c r="G50" s="69">
        <v>0.86</v>
      </c>
      <c r="H50" s="65">
        <v>0.14000000000000001</v>
      </c>
      <c r="I50" s="70">
        <v>218.2</v>
      </c>
      <c r="J50" s="60"/>
    </row>
    <row r="51" spans="2:10">
      <c r="B51" s="58"/>
      <c r="C51" s="67">
        <f t="shared" si="0"/>
        <v>43</v>
      </c>
      <c r="D51" s="42" t="s">
        <v>51</v>
      </c>
      <c r="E51" s="68">
        <v>180</v>
      </c>
      <c r="F51" s="68">
        <v>478</v>
      </c>
      <c r="G51" s="69">
        <v>0.67</v>
      </c>
      <c r="H51" s="65">
        <v>0.32999999999999996</v>
      </c>
      <c r="I51" s="70">
        <v>514.29</v>
      </c>
      <c r="J51" s="60"/>
    </row>
    <row r="52" spans="2:10">
      <c r="B52" s="58"/>
      <c r="C52" s="67">
        <f t="shared" si="0"/>
        <v>44</v>
      </c>
      <c r="D52" s="42" t="s">
        <v>52</v>
      </c>
      <c r="E52" s="68">
        <v>419</v>
      </c>
      <c r="F52" s="68">
        <v>398</v>
      </c>
      <c r="G52" s="69">
        <v>0.51</v>
      </c>
      <c r="H52" s="65">
        <v>0.49</v>
      </c>
      <c r="I52" s="70">
        <v>153.76</v>
      </c>
      <c r="J52" s="60"/>
    </row>
    <row r="53" spans="2:10">
      <c r="B53" s="58"/>
      <c r="C53" s="67">
        <f t="shared" si="0"/>
        <v>45</v>
      </c>
      <c r="D53" s="42" t="s">
        <v>53</v>
      </c>
      <c r="E53" s="68">
        <v>905</v>
      </c>
      <c r="F53" s="68">
        <v>84</v>
      </c>
      <c r="G53" s="69">
        <v>0.22</v>
      </c>
      <c r="H53" s="65">
        <v>0.78</v>
      </c>
      <c r="I53" s="70">
        <v>101.97</v>
      </c>
      <c r="J53" s="60"/>
    </row>
    <row r="54" spans="2:10">
      <c r="B54" s="58"/>
      <c r="C54" s="67">
        <f t="shared" si="0"/>
        <v>46</v>
      </c>
      <c r="D54" s="42" t="s">
        <v>54</v>
      </c>
      <c r="E54" s="68">
        <v>673</v>
      </c>
      <c r="F54" s="68">
        <v>352</v>
      </c>
      <c r="G54" s="69">
        <v>0.11</v>
      </c>
      <c r="H54" s="65">
        <v>0.89</v>
      </c>
      <c r="I54" s="70">
        <v>568.95000000000005</v>
      </c>
      <c r="J54" s="60"/>
    </row>
    <row r="55" spans="2:10">
      <c r="B55" s="58"/>
      <c r="C55" s="67">
        <f t="shared" si="0"/>
        <v>47</v>
      </c>
      <c r="D55" s="42" t="s">
        <v>55</v>
      </c>
      <c r="E55" s="68">
        <v>1204</v>
      </c>
      <c r="F55" s="68">
        <v>227</v>
      </c>
      <c r="G55" s="69">
        <v>0.16</v>
      </c>
      <c r="H55" s="65">
        <v>0.84</v>
      </c>
      <c r="I55" s="70">
        <v>973.82</v>
      </c>
      <c r="J55" s="60"/>
    </row>
    <row r="56" spans="2:10">
      <c r="B56" s="58"/>
      <c r="C56" s="67">
        <f t="shared" si="0"/>
        <v>48</v>
      </c>
      <c r="D56" s="42" t="s">
        <v>56</v>
      </c>
      <c r="E56" s="68">
        <v>678</v>
      </c>
      <c r="F56" s="68">
        <v>129</v>
      </c>
      <c r="G56" s="69">
        <v>0.86</v>
      </c>
      <c r="H56" s="65">
        <v>0.14000000000000001</v>
      </c>
      <c r="I56" s="70">
        <v>793.37</v>
      </c>
      <c r="J56" s="60"/>
    </row>
    <row r="57" spans="2:10">
      <c r="B57" s="58"/>
      <c r="C57" s="67">
        <f t="shared" si="0"/>
        <v>49</v>
      </c>
      <c r="D57" s="42" t="s">
        <v>57</v>
      </c>
      <c r="E57" s="68">
        <v>389</v>
      </c>
      <c r="F57" s="68">
        <v>257</v>
      </c>
      <c r="G57" s="69">
        <v>0.24</v>
      </c>
      <c r="H57" s="65">
        <v>0.76</v>
      </c>
      <c r="I57" s="70">
        <v>948.59</v>
      </c>
      <c r="J57" s="60"/>
    </row>
    <row r="58" spans="2:10">
      <c r="B58" s="58"/>
      <c r="C58" s="67">
        <f t="shared" si="0"/>
        <v>50</v>
      </c>
      <c r="D58" s="42" t="s">
        <v>58</v>
      </c>
      <c r="E58" s="68">
        <v>394</v>
      </c>
      <c r="F58" s="68">
        <v>405</v>
      </c>
      <c r="G58" s="69">
        <v>0.1</v>
      </c>
      <c r="H58" s="65">
        <v>0.9</v>
      </c>
      <c r="I58" s="70">
        <v>516.88</v>
      </c>
      <c r="J58" s="60"/>
    </row>
    <row r="59" spans="2:10">
      <c r="B59" s="58"/>
      <c r="C59" s="67">
        <f t="shared" si="0"/>
        <v>51</v>
      </c>
      <c r="D59" s="42" t="s">
        <v>59</v>
      </c>
      <c r="E59" s="68">
        <v>120</v>
      </c>
      <c r="F59" s="68">
        <v>64</v>
      </c>
      <c r="G59" s="69">
        <v>0.46</v>
      </c>
      <c r="H59" s="65">
        <v>0.54</v>
      </c>
      <c r="I59" s="70">
        <v>880.23</v>
      </c>
      <c r="J59" s="60"/>
    </row>
    <row r="60" spans="2:10">
      <c r="B60" s="58"/>
      <c r="C60" s="67">
        <f t="shared" si="0"/>
        <v>52</v>
      </c>
      <c r="D60" s="42" t="s">
        <v>60</v>
      </c>
      <c r="E60" s="68">
        <v>305</v>
      </c>
      <c r="F60" s="68">
        <v>277</v>
      </c>
      <c r="G60" s="69">
        <v>0.22</v>
      </c>
      <c r="H60" s="65">
        <v>0.78</v>
      </c>
      <c r="I60" s="70">
        <v>136.75</v>
      </c>
      <c r="J60" s="60"/>
    </row>
    <row r="61" spans="2:10">
      <c r="B61" s="58"/>
      <c r="C61" s="67">
        <f t="shared" si="0"/>
        <v>53</v>
      </c>
      <c r="D61" s="42" t="s">
        <v>61</v>
      </c>
      <c r="E61" s="68">
        <v>1108</v>
      </c>
      <c r="F61" s="68">
        <v>5</v>
      </c>
      <c r="G61" s="69">
        <v>0.37</v>
      </c>
      <c r="H61" s="65">
        <v>0.63</v>
      </c>
      <c r="I61" s="70">
        <v>992.41</v>
      </c>
      <c r="J61" s="60"/>
    </row>
    <row r="62" spans="2:10">
      <c r="B62" s="58"/>
      <c r="C62" s="67">
        <f t="shared" si="0"/>
        <v>54</v>
      </c>
      <c r="D62" s="42" t="s">
        <v>62</v>
      </c>
      <c r="E62" s="68">
        <v>295</v>
      </c>
      <c r="F62" s="68">
        <v>338</v>
      </c>
      <c r="G62" s="69">
        <v>0.91</v>
      </c>
      <c r="H62" s="65">
        <v>8.9999999999999969E-2</v>
      </c>
      <c r="I62" s="70">
        <v>960.61</v>
      </c>
      <c r="J62" s="60"/>
    </row>
    <row r="63" spans="2:10">
      <c r="B63" s="58"/>
      <c r="C63" s="67">
        <f t="shared" si="0"/>
        <v>55</v>
      </c>
      <c r="D63" s="42" t="s">
        <v>63</v>
      </c>
      <c r="E63" s="68">
        <v>143</v>
      </c>
      <c r="F63" s="68">
        <v>90</v>
      </c>
      <c r="G63" s="69">
        <v>0.42</v>
      </c>
      <c r="H63" s="65">
        <v>0.58000000000000007</v>
      </c>
      <c r="I63" s="70">
        <v>34.5</v>
      </c>
      <c r="J63" s="60"/>
    </row>
    <row r="64" spans="2:10">
      <c r="B64" s="58"/>
      <c r="C64" s="67">
        <f t="shared" si="0"/>
        <v>56</v>
      </c>
      <c r="D64" s="42" t="s">
        <v>64</v>
      </c>
      <c r="E64" s="68">
        <v>891</v>
      </c>
      <c r="F64" s="68">
        <v>339</v>
      </c>
      <c r="G64" s="69">
        <v>0.92</v>
      </c>
      <c r="H64" s="65">
        <v>7.999999999999996E-2</v>
      </c>
      <c r="I64" s="70">
        <v>514.91999999999996</v>
      </c>
      <c r="J64" s="60"/>
    </row>
    <row r="65" spans="2:10">
      <c r="B65" s="58"/>
      <c r="C65" s="67">
        <f t="shared" si="0"/>
        <v>57</v>
      </c>
      <c r="D65" s="42" t="s">
        <v>65</v>
      </c>
      <c r="E65" s="68">
        <v>445</v>
      </c>
      <c r="F65" s="68">
        <v>396</v>
      </c>
      <c r="G65" s="69">
        <v>0.56000000000000005</v>
      </c>
      <c r="H65" s="65">
        <v>0.43999999999999995</v>
      </c>
      <c r="I65" s="70">
        <v>369.97</v>
      </c>
      <c r="J65" s="60"/>
    </row>
    <row r="66" spans="2:10">
      <c r="B66" s="58"/>
      <c r="C66" s="67">
        <f t="shared" si="0"/>
        <v>58</v>
      </c>
      <c r="D66" s="42" t="s">
        <v>66</v>
      </c>
      <c r="E66" s="68">
        <v>284</v>
      </c>
      <c r="F66" s="68">
        <v>286</v>
      </c>
      <c r="G66" s="69">
        <v>0.62</v>
      </c>
      <c r="H66" s="65">
        <v>0.38</v>
      </c>
      <c r="I66" s="70">
        <v>574.32000000000005</v>
      </c>
      <c r="J66" s="60"/>
    </row>
    <row r="67" spans="2:10">
      <c r="B67" s="58"/>
      <c r="C67" s="67">
        <f t="shared" si="0"/>
        <v>59</v>
      </c>
      <c r="D67" s="42" t="s">
        <v>67</v>
      </c>
      <c r="E67" s="68">
        <v>154</v>
      </c>
      <c r="F67" s="68">
        <v>121</v>
      </c>
      <c r="G67" s="69">
        <v>0.83</v>
      </c>
      <c r="H67" s="65">
        <v>0.17000000000000004</v>
      </c>
      <c r="I67" s="70">
        <v>79.95</v>
      </c>
      <c r="J67" s="60"/>
    </row>
    <row r="68" spans="2:10">
      <c r="B68" s="58"/>
      <c r="C68" s="67">
        <f t="shared" si="0"/>
        <v>60</v>
      </c>
      <c r="D68" s="42" t="s">
        <v>68</v>
      </c>
      <c r="E68" s="68">
        <v>175</v>
      </c>
      <c r="F68" s="68">
        <v>293</v>
      </c>
      <c r="G68" s="69">
        <v>0.67</v>
      </c>
      <c r="H68" s="65">
        <v>0.32999999999999996</v>
      </c>
      <c r="I68" s="70">
        <v>147.34</v>
      </c>
      <c r="J68" s="60"/>
    </row>
    <row r="69" spans="2:10">
      <c r="B69" s="58"/>
      <c r="C69" s="67">
        <f t="shared" si="0"/>
        <v>61</v>
      </c>
      <c r="D69" s="42" t="s">
        <v>69</v>
      </c>
      <c r="E69" s="68">
        <v>671</v>
      </c>
      <c r="F69" s="68">
        <v>488</v>
      </c>
      <c r="G69" s="69">
        <v>0.64</v>
      </c>
      <c r="H69" s="65">
        <v>0.36</v>
      </c>
      <c r="I69" s="70">
        <v>622.22</v>
      </c>
      <c r="J69" s="60"/>
    </row>
    <row r="70" spans="2:10">
      <c r="B70" s="58"/>
      <c r="C70" s="67">
        <f t="shared" si="0"/>
        <v>62</v>
      </c>
      <c r="D70" s="42" t="s">
        <v>70</v>
      </c>
      <c r="E70" s="68">
        <v>266</v>
      </c>
      <c r="F70" s="68">
        <v>18</v>
      </c>
      <c r="G70" s="69">
        <v>0.54</v>
      </c>
      <c r="H70" s="65">
        <v>0.45999999999999996</v>
      </c>
      <c r="I70" s="70">
        <v>973.22</v>
      </c>
      <c r="J70" s="60"/>
    </row>
    <row r="71" spans="2:10">
      <c r="B71" s="58"/>
      <c r="C71" s="67">
        <f t="shared" si="0"/>
        <v>63</v>
      </c>
      <c r="D71" s="42" t="s">
        <v>71</v>
      </c>
      <c r="E71" s="68">
        <v>611</v>
      </c>
      <c r="F71" s="68">
        <v>429</v>
      </c>
      <c r="G71" s="69">
        <v>0.35</v>
      </c>
      <c r="H71" s="65">
        <v>0.65</v>
      </c>
      <c r="I71" s="70">
        <v>166.92</v>
      </c>
      <c r="J71" s="60"/>
    </row>
    <row r="72" spans="2:10">
      <c r="B72" s="58"/>
      <c r="C72" s="67">
        <f t="shared" si="0"/>
        <v>64</v>
      </c>
      <c r="D72" s="42" t="s">
        <v>72</v>
      </c>
      <c r="E72" s="68">
        <v>259</v>
      </c>
      <c r="F72" s="68">
        <v>42</v>
      </c>
      <c r="G72" s="69">
        <v>0.28000000000000003</v>
      </c>
      <c r="H72" s="65">
        <v>0.72</v>
      </c>
      <c r="I72" s="70">
        <v>728.32</v>
      </c>
      <c r="J72" s="60"/>
    </row>
    <row r="73" spans="2:10">
      <c r="B73" s="58"/>
      <c r="C73" s="67">
        <f t="shared" si="0"/>
        <v>65</v>
      </c>
      <c r="D73" s="42" t="s">
        <v>73</v>
      </c>
      <c r="E73" s="68">
        <v>1368</v>
      </c>
      <c r="F73" s="68">
        <v>188</v>
      </c>
      <c r="G73" s="69">
        <v>0.28000000000000003</v>
      </c>
      <c r="H73" s="65">
        <v>0.72</v>
      </c>
      <c r="I73" s="70">
        <v>876.31</v>
      </c>
      <c r="J73" s="60"/>
    </row>
    <row r="74" spans="2:10">
      <c r="B74" s="58"/>
      <c r="C74" s="67">
        <f t="shared" si="0"/>
        <v>66</v>
      </c>
      <c r="D74" s="42" t="s">
        <v>74</v>
      </c>
      <c r="E74" s="68">
        <v>592</v>
      </c>
      <c r="F74" s="68">
        <v>253</v>
      </c>
      <c r="G74" s="69">
        <v>0.74</v>
      </c>
      <c r="H74" s="65">
        <v>0.26</v>
      </c>
      <c r="I74" s="70">
        <v>621.80999999999995</v>
      </c>
      <c r="J74" s="60"/>
    </row>
    <row r="75" spans="2:10">
      <c r="B75" s="58"/>
      <c r="C75" s="67">
        <f t="shared" ref="C75:C108" si="1">C74+1</f>
        <v>67</v>
      </c>
      <c r="D75" s="42" t="s">
        <v>75</v>
      </c>
      <c r="E75" s="68">
        <v>870</v>
      </c>
      <c r="F75" s="68">
        <v>73</v>
      </c>
      <c r="G75" s="69">
        <v>0.08</v>
      </c>
      <c r="H75" s="65">
        <v>0.92</v>
      </c>
      <c r="I75" s="70">
        <v>541.54999999999995</v>
      </c>
      <c r="J75" s="60"/>
    </row>
    <row r="76" spans="2:10">
      <c r="B76" s="58"/>
      <c r="C76" s="67">
        <f t="shared" si="1"/>
        <v>68</v>
      </c>
      <c r="D76" s="42" t="s">
        <v>76</v>
      </c>
      <c r="E76" s="68">
        <v>1236</v>
      </c>
      <c r="F76" s="68">
        <v>154</v>
      </c>
      <c r="G76" s="69">
        <v>0.42</v>
      </c>
      <c r="H76" s="65">
        <v>0.58000000000000007</v>
      </c>
      <c r="I76" s="70">
        <v>729.28</v>
      </c>
      <c r="J76" s="60"/>
    </row>
    <row r="77" spans="2:10">
      <c r="B77" s="58"/>
      <c r="C77" s="67">
        <f t="shared" si="1"/>
        <v>69</v>
      </c>
      <c r="D77" s="42" t="s">
        <v>77</v>
      </c>
      <c r="E77" s="68">
        <v>187</v>
      </c>
      <c r="F77" s="68">
        <v>392</v>
      </c>
      <c r="G77" s="69">
        <v>0.98</v>
      </c>
      <c r="H77" s="65">
        <v>2.0000000000000018E-2</v>
      </c>
      <c r="I77" s="70">
        <v>609.45000000000005</v>
      </c>
      <c r="J77" s="60"/>
    </row>
    <row r="78" spans="2:10">
      <c r="B78" s="58"/>
      <c r="C78" s="67">
        <f t="shared" si="1"/>
        <v>70</v>
      </c>
      <c r="D78" s="42" t="s">
        <v>78</v>
      </c>
      <c r="E78" s="68">
        <v>357</v>
      </c>
      <c r="F78" s="68">
        <v>345</v>
      </c>
      <c r="G78" s="69">
        <v>0.72</v>
      </c>
      <c r="H78" s="65">
        <v>0.28000000000000003</v>
      </c>
      <c r="I78" s="70">
        <v>449</v>
      </c>
      <c r="J78" s="60"/>
    </row>
    <row r="79" spans="2:10">
      <c r="B79" s="58"/>
      <c r="C79" s="67">
        <f t="shared" si="1"/>
        <v>71</v>
      </c>
      <c r="D79" s="42" t="s">
        <v>79</v>
      </c>
      <c r="E79" s="68">
        <v>431</v>
      </c>
      <c r="F79" s="68">
        <v>234</v>
      </c>
      <c r="G79" s="69">
        <v>0.59</v>
      </c>
      <c r="H79" s="65">
        <v>0.41000000000000003</v>
      </c>
      <c r="I79" s="70">
        <v>3.23</v>
      </c>
      <c r="J79" s="60"/>
    </row>
    <row r="80" spans="2:10">
      <c r="B80" s="58"/>
      <c r="C80" s="67">
        <f t="shared" si="1"/>
        <v>72</v>
      </c>
      <c r="D80" s="42" t="s">
        <v>80</v>
      </c>
      <c r="E80" s="68">
        <v>793</v>
      </c>
      <c r="F80" s="68">
        <v>301</v>
      </c>
      <c r="G80" s="69">
        <v>0.81</v>
      </c>
      <c r="H80" s="65">
        <v>0.18999999999999995</v>
      </c>
      <c r="I80" s="70">
        <v>441.91</v>
      </c>
      <c r="J80" s="60"/>
    </row>
    <row r="81" spans="2:10">
      <c r="B81" s="58"/>
      <c r="C81" s="67">
        <f t="shared" si="1"/>
        <v>73</v>
      </c>
      <c r="D81" s="42" t="s">
        <v>81</v>
      </c>
      <c r="E81" s="68">
        <v>350</v>
      </c>
      <c r="F81" s="68">
        <v>53</v>
      </c>
      <c r="G81" s="69">
        <v>0.17</v>
      </c>
      <c r="H81" s="65">
        <v>0.83</v>
      </c>
      <c r="I81" s="70">
        <v>646.45000000000005</v>
      </c>
      <c r="J81" s="60"/>
    </row>
    <row r="82" spans="2:10">
      <c r="B82" s="58"/>
      <c r="C82" s="67">
        <f t="shared" si="1"/>
        <v>74</v>
      </c>
      <c r="D82" s="42" t="s">
        <v>82</v>
      </c>
      <c r="E82" s="68">
        <v>781</v>
      </c>
      <c r="F82" s="68">
        <v>319</v>
      </c>
      <c r="G82" s="69">
        <v>0.82</v>
      </c>
      <c r="H82" s="65">
        <v>0.18000000000000005</v>
      </c>
      <c r="I82" s="70">
        <v>585.01</v>
      </c>
      <c r="J82" s="60"/>
    </row>
    <row r="83" spans="2:10">
      <c r="B83" s="58"/>
      <c r="C83" s="67">
        <f t="shared" si="1"/>
        <v>75</v>
      </c>
      <c r="D83" s="42" t="s">
        <v>83</v>
      </c>
      <c r="E83" s="68">
        <v>488</v>
      </c>
      <c r="F83" s="68">
        <v>476</v>
      </c>
      <c r="G83" s="69">
        <v>0.02</v>
      </c>
      <c r="H83" s="65">
        <v>0.98</v>
      </c>
      <c r="I83" s="70">
        <v>958.79</v>
      </c>
      <c r="J83" s="60"/>
    </row>
    <row r="84" spans="2:10">
      <c r="B84" s="58"/>
      <c r="C84" s="67">
        <f t="shared" si="1"/>
        <v>76</v>
      </c>
      <c r="D84" s="42" t="s">
        <v>84</v>
      </c>
      <c r="E84" s="68">
        <v>496</v>
      </c>
      <c r="F84" s="68">
        <v>242</v>
      </c>
      <c r="G84" s="69">
        <v>0.83</v>
      </c>
      <c r="H84" s="65">
        <v>0.17000000000000004</v>
      </c>
      <c r="I84" s="70">
        <v>577.15</v>
      </c>
      <c r="J84" s="60"/>
    </row>
    <row r="85" spans="2:10">
      <c r="B85" s="58"/>
      <c r="C85" s="67">
        <f t="shared" si="1"/>
        <v>77</v>
      </c>
      <c r="D85" s="42" t="s">
        <v>85</v>
      </c>
      <c r="E85" s="68">
        <v>576</v>
      </c>
      <c r="F85" s="68">
        <v>372</v>
      </c>
      <c r="G85" s="69">
        <v>0.37</v>
      </c>
      <c r="H85" s="65">
        <v>0.63</v>
      </c>
      <c r="I85" s="70">
        <v>239.9</v>
      </c>
      <c r="J85" s="60"/>
    </row>
    <row r="86" spans="2:10">
      <c r="B86" s="58"/>
      <c r="C86" s="67">
        <f t="shared" si="1"/>
        <v>78</v>
      </c>
      <c r="D86" s="42" t="s">
        <v>86</v>
      </c>
      <c r="E86" s="68">
        <v>1053</v>
      </c>
      <c r="F86" s="68">
        <v>16</v>
      </c>
      <c r="G86" s="69">
        <v>0.02</v>
      </c>
      <c r="H86" s="65">
        <v>0.98</v>
      </c>
      <c r="I86" s="70">
        <v>571.91</v>
      </c>
      <c r="J86" s="60"/>
    </row>
    <row r="87" spans="2:10">
      <c r="B87" s="58"/>
      <c r="C87" s="67">
        <f t="shared" si="1"/>
        <v>79</v>
      </c>
      <c r="D87" s="42" t="s">
        <v>87</v>
      </c>
      <c r="E87" s="68">
        <v>428</v>
      </c>
      <c r="F87" s="68">
        <v>124</v>
      </c>
      <c r="G87" s="69">
        <v>0.47</v>
      </c>
      <c r="H87" s="65">
        <v>0.53</v>
      </c>
      <c r="I87" s="70">
        <v>639.48</v>
      </c>
      <c r="J87" s="60"/>
    </row>
    <row r="88" spans="2:10">
      <c r="B88" s="58"/>
      <c r="C88" s="67">
        <f t="shared" si="1"/>
        <v>80</v>
      </c>
      <c r="D88" s="42" t="s">
        <v>88</v>
      </c>
      <c r="E88" s="68">
        <v>447</v>
      </c>
      <c r="F88" s="68">
        <v>299</v>
      </c>
      <c r="G88" s="69">
        <v>0.72</v>
      </c>
      <c r="H88" s="65">
        <v>0.28000000000000003</v>
      </c>
      <c r="I88" s="70">
        <v>759.99</v>
      </c>
      <c r="J88" s="60"/>
    </row>
    <row r="89" spans="2:10">
      <c r="B89" s="58"/>
      <c r="C89" s="67">
        <f t="shared" si="1"/>
        <v>81</v>
      </c>
      <c r="D89" s="42" t="s">
        <v>89</v>
      </c>
      <c r="E89" s="68">
        <v>1059</v>
      </c>
      <c r="F89" s="68">
        <v>9</v>
      </c>
      <c r="G89" s="69">
        <v>0.68</v>
      </c>
      <c r="H89" s="65">
        <v>0.31999999999999995</v>
      </c>
      <c r="I89" s="70">
        <v>100.84</v>
      </c>
      <c r="J89" s="60"/>
    </row>
    <row r="90" spans="2:10">
      <c r="B90" s="58"/>
      <c r="C90" s="67">
        <f t="shared" si="1"/>
        <v>82</v>
      </c>
      <c r="D90" s="42" t="s">
        <v>90</v>
      </c>
      <c r="E90" s="68">
        <v>389</v>
      </c>
      <c r="F90" s="68">
        <v>19</v>
      </c>
      <c r="G90" s="69">
        <v>0.37</v>
      </c>
      <c r="H90" s="65">
        <v>0.63</v>
      </c>
      <c r="I90" s="70">
        <v>620.14</v>
      </c>
      <c r="J90" s="60"/>
    </row>
    <row r="91" spans="2:10">
      <c r="B91" s="58"/>
      <c r="C91" s="67">
        <f t="shared" si="1"/>
        <v>83</v>
      </c>
      <c r="D91" s="42" t="s">
        <v>91</v>
      </c>
      <c r="E91" s="68">
        <v>913</v>
      </c>
      <c r="F91" s="68">
        <v>115</v>
      </c>
      <c r="G91" s="69">
        <v>0.12</v>
      </c>
      <c r="H91" s="65">
        <v>0.88</v>
      </c>
      <c r="I91" s="70">
        <v>558.05999999999995</v>
      </c>
      <c r="J91" s="60"/>
    </row>
    <row r="92" spans="2:10">
      <c r="B92" s="58"/>
      <c r="C92" s="67">
        <f t="shared" si="1"/>
        <v>84</v>
      </c>
      <c r="D92" s="42" t="s">
        <v>92</v>
      </c>
      <c r="E92" s="68">
        <v>1136</v>
      </c>
      <c r="F92" s="68">
        <v>347</v>
      </c>
      <c r="G92" s="69">
        <v>0.6</v>
      </c>
      <c r="H92" s="65">
        <v>0.4</v>
      </c>
      <c r="I92" s="70">
        <v>999.49</v>
      </c>
      <c r="J92" s="60"/>
    </row>
    <row r="93" spans="2:10">
      <c r="B93" s="58"/>
      <c r="C93" s="67">
        <f t="shared" si="1"/>
        <v>85</v>
      </c>
      <c r="D93" s="42" t="s">
        <v>93</v>
      </c>
      <c r="E93" s="68">
        <v>1135</v>
      </c>
      <c r="F93" s="68">
        <v>318</v>
      </c>
      <c r="G93" s="69">
        <v>0.81</v>
      </c>
      <c r="H93" s="65">
        <v>0.18999999999999995</v>
      </c>
      <c r="I93" s="70">
        <v>715.53</v>
      </c>
      <c r="J93" s="60"/>
    </row>
    <row r="94" spans="2:10">
      <c r="B94" s="58"/>
      <c r="C94" s="67">
        <f t="shared" si="1"/>
        <v>86</v>
      </c>
      <c r="D94" s="42" t="s">
        <v>94</v>
      </c>
      <c r="E94" s="68">
        <v>232</v>
      </c>
      <c r="F94" s="68">
        <v>430</v>
      </c>
      <c r="G94" s="69">
        <v>0.71</v>
      </c>
      <c r="H94" s="65">
        <v>0.29000000000000004</v>
      </c>
      <c r="I94" s="70">
        <v>275.58</v>
      </c>
      <c r="J94" s="60"/>
    </row>
    <row r="95" spans="2:10">
      <c r="B95" s="58"/>
      <c r="C95" s="67">
        <f t="shared" si="1"/>
        <v>87</v>
      </c>
      <c r="D95" s="42" t="s">
        <v>95</v>
      </c>
      <c r="E95" s="68">
        <v>1319</v>
      </c>
      <c r="F95" s="68">
        <v>100</v>
      </c>
      <c r="G95" s="69">
        <v>0.79</v>
      </c>
      <c r="H95" s="65">
        <v>0.20999999999999996</v>
      </c>
      <c r="I95" s="70">
        <v>365.38</v>
      </c>
      <c r="J95" s="60"/>
    </row>
    <row r="96" spans="2:10">
      <c r="B96" s="58"/>
      <c r="C96" s="67">
        <f t="shared" si="1"/>
        <v>88</v>
      </c>
      <c r="D96" s="42" t="s">
        <v>96</v>
      </c>
      <c r="E96" s="68">
        <v>465</v>
      </c>
      <c r="F96" s="68">
        <v>471</v>
      </c>
      <c r="G96" s="69">
        <v>0.85</v>
      </c>
      <c r="H96" s="65">
        <v>0.15000000000000002</v>
      </c>
      <c r="I96" s="70">
        <v>970.51</v>
      </c>
      <c r="J96" s="60"/>
    </row>
    <row r="97" spans="2:10">
      <c r="B97" s="58"/>
      <c r="C97" s="67">
        <f t="shared" si="1"/>
        <v>89</v>
      </c>
      <c r="D97" s="42" t="s">
        <v>97</v>
      </c>
      <c r="E97" s="68">
        <v>1100</v>
      </c>
      <c r="F97" s="68">
        <v>380</v>
      </c>
      <c r="G97" s="69">
        <v>0.75</v>
      </c>
      <c r="H97" s="65">
        <v>0.25</v>
      </c>
      <c r="I97" s="70">
        <v>228.92</v>
      </c>
      <c r="J97" s="60"/>
    </row>
    <row r="98" spans="2:10">
      <c r="B98" s="58"/>
      <c r="C98" s="67">
        <f t="shared" si="1"/>
        <v>90</v>
      </c>
      <c r="D98" s="42" t="s">
        <v>98</v>
      </c>
      <c r="E98" s="68">
        <v>386</v>
      </c>
      <c r="F98" s="68">
        <v>379</v>
      </c>
      <c r="G98" s="69">
        <v>0.21</v>
      </c>
      <c r="H98" s="65">
        <v>0.79</v>
      </c>
      <c r="I98" s="70">
        <v>22.38</v>
      </c>
      <c r="J98" s="60"/>
    </row>
    <row r="99" spans="2:10">
      <c r="B99" s="58"/>
      <c r="C99" s="67">
        <f t="shared" si="1"/>
        <v>91</v>
      </c>
      <c r="D99" s="42" t="s">
        <v>99</v>
      </c>
      <c r="E99" s="68">
        <v>1337</v>
      </c>
      <c r="F99" s="68">
        <v>473</v>
      </c>
      <c r="G99" s="69">
        <v>0.24</v>
      </c>
      <c r="H99" s="65">
        <v>0.76</v>
      </c>
      <c r="I99" s="70">
        <v>711.8</v>
      </c>
      <c r="J99" s="60"/>
    </row>
    <row r="100" spans="2:10">
      <c r="B100" s="58"/>
      <c r="C100" s="67">
        <f t="shared" si="1"/>
        <v>92</v>
      </c>
      <c r="D100" s="42" t="s">
        <v>100</v>
      </c>
      <c r="E100" s="68">
        <v>130</v>
      </c>
      <c r="F100" s="68">
        <v>244</v>
      </c>
      <c r="G100" s="69">
        <v>0.08</v>
      </c>
      <c r="H100" s="65">
        <v>0.92</v>
      </c>
      <c r="I100" s="70">
        <v>384.97</v>
      </c>
      <c r="J100" s="60"/>
    </row>
    <row r="101" spans="2:10">
      <c r="B101" s="58"/>
      <c r="C101" s="67">
        <f t="shared" si="1"/>
        <v>93</v>
      </c>
      <c r="D101" s="42" t="s">
        <v>101</v>
      </c>
      <c r="E101" s="68">
        <v>680</v>
      </c>
      <c r="F101" s="68">
        <v>49</v>
      </c>
      <c r="G101" s="69">
        <v>0.03</v>
      </c>
      <c r="H101" s="65">
        <v>0.97</v>
      </c>
      <c r="I101" s="70">
        <v>614.98</v>
      </c>
      <c r="J101" s="60"/>
    </row>
    <row r="102" spans="2:10">
      <c r="B102" s="58"/>
      <c r="C102" s="67">
        <f t="shared" si="1"/>
        <v>94</v>
      </c>
      <c r="D102" s="42" t="s">
        <v>102</v>
      </c>
      <c r="E102" s="68">
        <v>1355</v>
      </c>
      <c r="F102" s="68">
        <v>423</v>
      </c>
      <c r="G102" s="69">
        <v>0.63</v>
      </c>
      <c r="H102" s="65">
        <v>0.37</v>
      </c>
      <c r="I102" s="70">
        <v>482.87</v>
      </c>
      <c r="J102" s="60"/>
    </row>
    <row r="103" spans="2:10">
      <c r="B103" s="58"/>
      <c r="C103" s="67">
        <f t="shared" si="1"/>
        <v>95</v>
      </c>
      <c r="D103" s="42" t="s">
        <v>103</v>
      </c>
      <c r="E103" s="68">
        <v>889</v>
      </c>
      <c r="F103" s="68">
        <v>15</v>
      </c>
      <c r="G103" s="69">
        <v>0.11</v>
      </c>
      <c r="H103" s="65">
        <v>0.89</v>
      </c>
      <c r="I103" s="70">
        <v>80.790000000000006</v>
      </c>
      <c r="J103" s="60"/>
    </row>
    <row r="104" spans="2:10">
      <c r="B104" s="58"/>
      <c r="C104" s="67">
        <f t="shared" si="1"/>
        <v>96</v>
      </c>
      <c r="D104" s="42" t="s">
        <v>104</v>
      </c>
      <c r="E104" s="68">
        <v>1102</v>
      </c>
      <c r="F104" s="68">
        <v>69</v>
      </c>
      <c r="G104" s="69">
        <v>0.16</v>
      </c>
      <c r="H104" s="65">
        <v>0.84</v>
      </c>
      <c r="I104" s="70">
        <v>453.03</v>
      </c>
      <c r="J104" s="60"/>
    </row>
    <row r="105" spans="2:10">
      <c r="B105" s="58"/>
      <c r="C105" s="67">
        <f t="shared" si="1"/>
        <v>97</v>
      </c>
      <c r="D105" s="42" t="s">
        <v>105</v>
      </c>
      <c r="E105" s="68">
        <v>638</v>
      </c>
      <c r="F105" s="68">
        <v>393</v>
      </c>
      <c r="G105" s="69">
        <v>0.65</v>
      </c>
      <c r="H105" s="65">
        <v>0.35</v>
      </c>
      <c r="I105" s="70">
        <v>944.86</v>
      </c>
      <c r="J105" s="60"/>
    </row>
    <row r="106" spans="2:10">
      <c r="B106" s="58"/>
      <c r="C106" s="67">
        <f t="shared" si="1"/>
        <v>98</v>
      </c>
      <c r="D106" s="42" t="s">
        <v>106</v>
      </c>
      <c r="E106" s="68">
        <v>885</v>
      </c>
      <c r="F106" s="68">
        <v>343</v>
      </c>
      <c r="G106" s="69">
        <v>0.35</v>
      </c>
      <c r="H106" s="65">
        <v>0.65</v>
      </c>
      <c r="I106" s="70">
        <v>676.41</v>
      </c>
      <c r="J106" s="60"/>
    </row>
    <row r="107" spans="2:10">
      <c r="B107" s="58"/>
      <c r="C107" s="67">
        <f t="shared" si="1"/>
        <v>99</v>
      </c>
      <c r="D107" s="42" t="s">
        <v>107</v>
      </c>
      <c r="E107" s="68">
        <v>1188</v>
      </c>
      <c r="F107" s="68">
        <v>289</v>
      </c>
      <c r="G107" s="69">
        <v>0.39</v>
      </c>
      <c r="H107" s="65">
        <v>0.61</v>
      </c>
      <c r="I107" s="70">
        <v>996.63</v>
      </c>
      <c r="J107" s="60"/>
    </row>
    <row r="108" spans="2:10">
      <c r="B108" s="58"/>
      <c r="C108" s="71">
        <f t="shared" si="1"/>
        <v>100</v>
      </c>
      <c r="D108" s="42" t="s">
        <v>108</v>
      </c>
      <c r="E108" s="72">
        <v>1338</v>
      </c>
      <c r="F108" s="72">
        <v>183</v>
      </c>
      <c r="G108" s="73">
        <v>0.28000000000000003</v>
      </c>
      <c r="H108" s="65">
        <v>0.72</v>
      </c>
      <c r="I108" s="74">
        <v>343.29</v>
      </c>
      <c r="J108" s="60"/>
    </row>
    <row r="109" spans="2:10">
      <c r="B109" s="76"/>
      <c r="C109" s="77"/>
      <c r="D109" s="77"/>
      <c r="E109" s="77"/>
      <c r="F109" s="77"/>
      <c r="G109" s="77"/>
      <c r="H109" s="77"/>
      <c r="I109" s="77"/>
      <c r="J109" s="78"/>
    </row>
  </sheetData>
  <sheetProtection autoFilter="0"/>
  <mergeCells count="1">
    <mergeCell ref="C3:I3"/>
  </mergeCells>
  <phoneticPr fontId="2" type="noConversion"/>
  <pageMargins left="0.27559055118110237" right="0.27559055118110237" top="0.39370078740157483" bottom="0.59055118110236227" header="0.19685039370078741" footer="0.19685039370078741"/>
  <pageSetup paperSize="9" scale="95" fitToHeight="10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pageSetUpPr fitToPage="1"/>
  </sheetPr>
  <dimension ref="B1:U111"/>
  <sheetViews>
    <sheetView showGridLines="0" topLeftCell="H1" zoomScale="85" zoomScaleNormal="70" workbookViewId="0">
      <selection activeCell="U8" sqref="U8"/>
    </sheetView>
  </sheetViews>
  <sheetFormatPr defaultColWidth="10.7109375" defaultRowHeight="20.25"/>
  <cols>
    <col min="1" max="2" width="1.7109375" style="43" customWidth="1"/>
    <col min="3" max="3" width="5.7109375" style="43" customWidth="1"/>
    <col min="4" max="4" width="25.7109375" style="43" customWidth="1"/>
    <col min="5" max="8" width="10.7109375" style="43" customWidth="1"/>
    <col min="9" max="9" width="1.7109375" style="43" customWidth="1"/>
    <col min="10" max="10" width="25.7109375" style="43" customWidth="1"/>
    <col min="11" max="15" width="10.7109375" style="43" customWidth="1"/>
    <col min="16" max="16" width="15" style="43" customWidth="1"/>
    <col min="17" max="17" width="1.7109375" style="43" customWidth="1"/>
    <col min="18" max="16384" width="10.7109375" style="43"/>
  </cols>
  <sheetData>
    <row r="1" spans="2:21" ht="12.75" customHeight="1" thickBot="1"/>
    <row r="2" spans="2:21" ht="12.75" customHeight="1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2:21" ht="15" customHeight="1" thickBot="1">
      <c r="B3" s="44"/>
      <c r="C3" s="115" t="s">
        <v>112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45"/>
    </row>
    <row r="4" spans="2:21" ht="12.75" customHeight="1">
      <c r="B4" s="44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45"/>
    </row>
    <row r="5" spans="2:21">
      <c r="B5" s="44"/>
      <c r="D5" s="83" t="s">
        <v>0</v>
      </c>
      <c r="E5" s="84">
        <v>1</v>
      </c>
      <c r="F5" s="85"/>
      <c r="G5" s="85">
        <v>37</v>
      </c>
      <c r="H5" s="86"/>
      <c r="I5" s="87"/>
      <c r="J5" s="85"/>
      <c r="K5" s="88"/>
      <c r="L5" s="88"/>
      <c r="M5" s="88"/>
      <c r="N5" s="88"/>
      <c r="O5" s="88"/>
      <c r="P5" s="45"/>
    </row>
    <row r="6" spans="2:21">
      <c r="B6" s="44"/>
      <c r="D6" s="89" t="s">
        <v>1</v>
      </c>
      <c r="E6" s="90">
        <v>10</v>
      </c>
      <c r="F6" s="85"/>
      <c r="G6" s="85"/>
      <c r="H6" s="86"/>
      <c r="I6" s="87"/>
      <c r="J6" s="85"/>
      <c r="K6" s="88"/>
      <c r="L6" s="88"/>
      <c r="M6" s="88"/>
      <c r="N6" s="88"/>
      <c r="O6" s="88"/>
      <c r="P6" s="45"/>
    </row>
    <row r="7" spans="2:21">
      <c r="B7" s="44"/>
      <c r="D7" s="83" t="s">
        <v>118</v>
      </c>
      <c r="E7" s="84">
        <v>5</v>
      </c>
      <c r="F7" s="85"/>
      <c r="G7" s="85"/>
      <c r="H7" s="86"/>
      <c r="I7" s="87"/>
      <c r="J7" s="85"/>
      <c r="K7" s="88"/>
      <c r="L7" s="88"/>
      <c r="M7" s="88"/>
      <c r="N7" s="88"/>
      <c r="O7" s="88"/>
      <c r="P7" s="45"/>
    </row>
    <row r="8" spans="2:21">
      <c r="B8" s="44"/>
      <c r="D8" s="89" t="s">
        <v>117</v>
      </c>
      <c r="E8" s="91">
        <v>1</v>
      </c>
      <c r="F8" s="85"/>
      <c r="G8" s="85"/>
      <c r="H8" s="86"/>
      <c r="I8" s="87"/>
      <c r="J8" s="85"/>
      <c r="K8" s="88"/>
      <c r="L8" s="88"/>
      <c r="M8" s="88"/>
      <c r="N8" s="88"/>
      <c r="O8" s="88"/>
      <c r="P8" s="45"/>
      <c r="U8" s="43" t="s">
        <v>121</v>
      </c>
    </row>
    <row r="9" spans="2:21" ht="12.75" customHeight="1">
      <c r="B9" s="44"/>
      <c r="C9" s="92"/>
      <c r="D9" s="85"/>
      <c r="E9" s="85"/>
      <c r="F9" s="85"/>
      <c r="G9" s="85"/>
      <c r="H9" s="86"/>
      <c r="I9" s="87"/>
      <c r="J9" s="85"/>
      <c r="K9" s="88"/>
      <c r="L9" s="88"/>
      <c r="M9" s="88"/>
      <c r="N9" s="88"/>
      <c r="O9" s="88"/>
      <c r="P9" s="45"/>
      <c r="U9" s="43" t="s">
        <v>122</v>
      </c>
    </row>
    <row r="10" spans="2:21" ht="61.5" customHeight="1">
      <c r="B10" s="44"/>
      <c r="C10" s="117"/>
      <c r="D10" s="118"/>
      <c r="E10" s="116" t="s">
        <v>119</v>
      </c>
      <c r="F10" s="116" t="s">
        <v>109</v>
      </c>
      <c r="G10" s="125" t="s">
        <v>110</v>
      </c>
      <c r="H10" s="125" t="s">
        <v>111</v>
      </c>
      <c r="I10" s="126"/>
      <c r="J10" s="129"/>
      <c r="K10" s="125" t="str">
        <f>Data!E8</f>
        <v>سرانه فروش</v>
      </c>
      <c r="L10" s="125" t="str">
        <f>Data!F8</f>
        <v>میانگین درآمد فروش به ازای هر فروشنده</v>
      </c>
      <c r="M10" s="125" t="str">
        <f>Data!G8</f>
        <v>درصد مشتریان راضی</v>
      </c>
      <c r="N10" s="125" t="str">
        <f>Data!H8</f>
        <v>درصد مشتریان ناراضی</v>
      </c>
      <c r="O10" s="125" t="str">
        <f>Data!I8</f>
        <v>میانگین درآمد فروش به ازای هر مشتری</v>
      </c>
      <c r="P10" s="125" t="s">
        <v>120</v>
      </c>
      <c r="U10" s="43" t="s">
        <v>123</v>
      </c>
    </row>
    <row r="11" spans="2:21">
      <c r="B11" s="44"/>
      <c r="C11" s="119">
        <v>1</v>
      </c>
      <c r="D11" s="120" t="str">
        <f>Data!D9</f>
        <v>محصول 1</v>
      </c>
      <c r="E11" s="119">
        <f ca="1">OFFSET(Data!$D9,0,mySortCriteria)</f>
        <v>348.83</v>
      </c>
      <c r="F11" s="119">
        <f t="shared" ref="F11:F42" ca="1" si="0">E11+$C11/1000000000</f>
        <v>348.83000000099997</v>
      </c>
      <c r="G11" s="127">
        <f ca="1">CHOOSE($E$8,LARGE($F$11:$F$110,C11),SMALL($F$11:$F$110,C11))</f>
        <v>999.49000008400003</v>
      </c>
      <c r="H11" s="127">
        <f ca="1">MATCH(G11,$F$11:$F$110,0)</f>
        <v>84</v>
      </c>
      <c r="I11" s="126"/>
      <c r="J11" s="128" t="str">
        <f ca="1">OFFSET(Data!D$8,Calculation!$H11,0)</f>
        <v>محصول 84</v>
      </c>
      <c r="K11" s="128">
        <f ca="1">OFFSET(Data!E$8,Calculation!$H11,0)</f>
        <v>1136</v>
      </c>
      <c r="L11" s="128">
        <f ca="1">OFFSET(Data!F$8,Calculation!$H11,0)</f>
        <v>347</v>
      </c>
      <c r="M11" s="128">
        <f ca="1">OFFSET(Data!G$8,Calculation!$H11,0)</f>
        <v>0.6</v>
      </c>
      <c r="N11" s="128">
        <f ca="1">OFFSET(Data!H$8,Calculation!$H11,0)</f>
        <v>0.4</v>
      </c>
      <c r="O11" s="128">
        <f ca="1">OFFSET(Data!I$8,Calculation!$H11,0)</f>
        <v>999.49</v>
      </c>
      <c r="P11" s="128" t="s">
        <v>128</v>
      </c>
      <c r="U11" s="43" t="s">
        <v>124</v>
      </c>
    </row>
    <row r="12" spans="2:21">
      <c r="B12" s="44"/>
      <c r="C12" s="121">
        <f>C11+1</f>
        <v>2</v>
      </c>
      <c r="D12" s="122" t="str">
        <f>Data!D10</f>
        <v>محصول 2</v>
      </c>
      <c r="E12" s="121">
        <f ca="1">OFFSET(Data!$D10,0,mySortCriteria)</f>
        <v>734.27</v>
      </c>
      <c r="F12" s="121">
        <f t="shared" ca="1" si="0"/>
        <v>734.27000000199996</v>
      </c>
      <c r="G12" s="127">
        <f t="shared" ref="G12:G75" ca="1" si="1">CHOOSE($E$8,LARGE($F$11:$F$110,C12),SMALL($F$11:$F$110,C12))</f>
        <v>996.63000009899997</v>
      </c>
      <c r="H12" s="127">
        <f t="shared" ref="H12:H75" ca="1" si="2">MATCH(G12,$F$11:$F$110,0)</f>
        <v>99</v>
      </c>
      <c r="I12" s="126"/>
      <c r="J12" s="128" t="str">
        <f ca="1">OFFSET(Data!D$8,Calculation!$H12,0)</f>
        <v>محصول 99</v>
      </c>
      <c r="K12" s="128">
        <f ca="1">OFFSET(Data!E$8,Calculation!$H12,0)</f>
        <v>1188</v>
      </c>
      <c r="L12" s="128">
        <f ca="1">OFFSET(Data!F$8,Calculation!$H12,0)</f>
        <v>289</v>
      </c>
      <c r="M12" s="128">
        <f ca="1">OFFSET(Data!G$8,Calculation!$H12,0)</f>
        <v>0.39</v>
      </c>
      <c r="N12" s="128">
        <f ca="1">OFFSET(Data!H$8,Calculation!$H12,0)</f>
        <v>0.61</v>
      </c>
      <c r="O12" s="128">
        <f ca="1">OFFSET(Data!I$8,Calculation!$H12,0)</f>
        <v>996.63</v>
      </c>
      <c r="P12" s="128" t="s">
        <v>123</v>
      </c>
      <c r="U12" s="43" t="s">
        <v>125</v>
      </c>
    </row>
    <row r="13" spans="2:21">
      <c r="B13" s="44"/>
      <c r="C13" s="121">
        <f t="shared" ref="C13:C23" si="3">C12+1</f>
        <v>3</v>
      </c>
      <c r="D13" s="122" t="str">
        <f>Data!D11</f>
        <v>محصول 3</v>
      </c>
      <c r="E13" s="121">
        <f ca="1">OFFSET(Data!$D11,0,mySortCriteria)</f>
        <v>503.34</v>
      </c>
      <c r="F13" s="121">
        <f t="shared" ca="1" si="0"/>
        <v>503.340000003</v>
      </c>
      <c r="G13" s="127">
        <f t="shared" ca="1" si="1"/>
        <v>992.41000005299998</v>
      </c>
      <c r="H13" s="127">
        <f t="shared" ca="1" si="2"/>
        <v>53</v>
      </c>
      <c r="I13" s="126"/>
      <c r="J13" s="128" t="str">
        <f ca="1">OFFSET(Data!D$8,Calculation!$H13,0)</f>
        <v>محصول 53</v>
      </c>
      <c r="K13" s="128">
        <f ca="1">OFFSET(Data!E$8,Calculation!$H13,0)</f>
        <v>1108</v>
      </c>
      <c r="L13" s="128">
        <f ca="1">OFFSET(Data!F$8,Calculation!$H13,0)</f>
        <v>5</v>
      </c>
      <c r="M13" s="128">
        <f ca="1">OFFSET(Data!G$8,Calculation!$H13,0)</f>
        <v>0.37</v>
      </c>
      <c r="N13" s="128">
        <f ca="1">OFFSET(Data!H$8,Calculation!$H13,0)</f>
        <v>0.63</v>
      </c>
      <c r="O13" s="128">
        <f ca="1">OFFSET(Data!I$8,Calculation!$H13,0)</f>
        <v>992.41</v>
      </c>
      <c r="P13" s="128" t="s">
        <v>122</v>
      </c>
      <c r="U13" s="43" t="s">
        <v>126</v>
      </c>
    </row>
    <row r="14" spans="2:21">
      <c r="B14" s="44"/>
      <c r="C14" s="121">
        <f t="shared" si="3"/>
        <v>4</v>
      </c>
      <c r="D14" s="122" t="str">
        <f>Data!D12</f>
        <v>محصول 4</v>
      </c>
      <c r="E14" s="121">
        <f ca="1">OFFSET(Data!$D12,0,mySortCriteria)</f>
        <v>367.9</v>
      </c>
      <c r="F14" s="121">
        <f t="shared" ca="1" si="0"/>
        <v>367.90000000399999</v>
      </c>
      <c r="G14" s="127">
        <f t="shared" ca="1" si="1"/>
        <v>985.32000002800009</v>
      </c>
      <c r="H14" s="127">
        <f t="shared" ca="1" si="2"/>
        <v>28</v>
      </c>
      <c r="I14" s="126"/>
      <c r="J14" s="128" t="str">
        <f ca="1">OFFSET(Data!D$8,Calculation!$H14,0)</f>
        <v>محصول 28</v>
      </c>
      <c r="K14" s="128">
        <f ca="1">OFFSET(Data!E$8,Calculation!$H14,0)</f>
        <v>136</v>
      </c>
      <c r="L14" s="128">
        <f ca="1">OFFSET(Data!F$8,Calculation!$H14,0)</f>
        <v>57</v>
      </c>
      <c r="M14" s="128">
        <f ca="1">OFFSET(Data!G$8,Calculation!$H14,0)</f>
        <v>7.0000000000000007E-2</v>
      </c>
      <c r="N14" s="128">
        <f ca="1">OFFSET(Data!H$8,Calculation!$H14,0)</f>
        <v>0.92999999999999994</v>
      </c>
      <c r="O14" s="128">
        <f ca="1">OFFSET(Data!I$8,Calculation!$H14,0)</f>
        <v>985.32</v>
      </c>
      <c r="P14" s="128" t="s">
        <v>123</v>
      </c>
      <c r="U14" s="43" t="s">
        <v>127</v>
      </c>
    </row>
    <row r="15" spans="2:21">
      <c r="B15" s="44"/>
      <c r="C15" s="121">
        <f t="shared" si="3"/>
        <v>5</v>
      </c>
      <c r="D15" s="122" t="str">
        <f>Data!D13</f>
        <v>محصول 5</v>
      </c>
      <c r="E15" s="121">
        <f ca="1">OFFSET(Data!$D13,0,mySortCriteria)</f>
        <v>477.47</v>
      </c>
      <c r="F15" s="121">
        <f t="shared" ca="1" si="0"/>
        <v>477.47000000500003</v>
      </c>
      <c r="G15" s="127">
        <f t="shared" ca="1" si="1"/>
        <v>983.54000001199995</v>
      </c>
      <c r="H15" s="127">
        <f t="shared" ca="1" si="2"/>
        <v>12</v>
      </c>
      <c r="I15" s="126"/>
      <c r="J15" s="128" t="str">
        <f ca="1">OFFSET(Data!D$8,Calculation!$H15,0)</f>
        <v>محصول 12</v>
      </c>
      <c r="K15" s="128">
        <f ca="1">OFFSET(Data!E$8,Calculation!$H15,0)</f>
        <v>669</v>
      </c>
      <c r="L15" s="128">
        <f ca="1">OFFSET(Data!F$8,Calculation!$H15,0)</f>
        <v>124</v>
      </c>
      <c r="M15" s="128">
        <f ca="1">OFFSET(Data!G$8,Calculation!$H15,0)</f>
        <v>0.22</v>
      </c>
      <c r="N15" s="128">
        <f ca="1">OFFSET(Data!H$8,Calculation!$H15,0)</f>
        <v>0.78</v>
      </c>
      <c r="O15" s="128">
        <f ca="1">OFFSET(Data!I$8,Calculation!$H15,0)</f>
        <v>983.54</v>
      </c>
      <c r="P15" s="128" t="s">
        <v>126</v>
      </c>
      <c r="U15" s="43" t="s">
        <v>128</v>
      </c>
    </row>
    <row r="16" spans="2:21">
      <c r="B16" s="44"/>
      <c r="C16" s="121">
        <f t="shared" si="3"/>
        <v>6</v>
      </c>
      <c r="D16" s="122" t="str">
        <f>Data!D14</f>
        <v>محصول 6</v>
      </c>
      <c r="E16" s="121">
        <f ca="1">OFFSET(Data!$D14,0,mySortCriteria)</f>
        <v>678.05</v>
      </c>
      <c r="F16" s="121">
        <f t="shared" ca="1" si="0"/>
        <v>678.050000006</v>
      </c>
      <c r="G16" s="127">
        <f t="shared" ca="1" si="1"/>
        <v>982.91000003499994</v>
      </c>
      <c r="H16" s="127">
        <f t="shared" ca="1" si="2"/>
        <v>35</v>
      </c>
      <c r="I16" s="126"/>
      <c r="J16" s="128" t="str">
        <f ca="1">OFFSET(Data!D$8,Calculation!$H16,0)</f>
        <v>محصول 35</v>
      </c>
      <c r="K16" s="128">
        <f ca="1">OFFSET(Data!E$8,Calculation!$H16,0)</f>
        <v>253</v>
      </c>
      <c r="L16" s="128">
        <f ca="1">OFFSET(Data!F$8,Calculation!$H16,0)</f>
        <v>266</v>
      </c>
      <c r="M16" s="128">
        <f ca="1">OFFSET(Data!G$8,Calculation!$H16,0)</f>
        <v>0.19</v>
      </c>
      <c r="N16" s="128">
        <f ca="1">OFFSET(Data!H$8,Calculation!$H16,0)</f>
        <v>0.81</v>
      </c>
      <c r="O16" s="128">
        <f ca="1">OFFSET(Data!I$8,Calculation!$H16,0)</f>
        <v>982.91</v>
      </c>
      <c r="P16" s="128" t="s">
        <v>125</v>
      </c>
    </row>
    <row r="17" spans="2:16">
      <c r="B17" s="44"/>
      <c r="C17" s="121">
        <f t="shared" si="3"/>
        <v>7</v>
      </c>
      <c r="D17" s="122" t="str">
        <f>Data!D15</f>
        <v>محصول 7</v>
      </c>
      <c r="E17" s="121">
        <f ca="1">OFFSET(Data!$D15,0,mySortCriteria)</f>
        <v>373.29</v>
      </c>
      <c r="F17" s="121">
        <f t="shared" ca="1" si="0"/>
        <v>373.290000007</v>
      </c>
      <c r="G17" s="127">
        <f t="shared" ca="1" si="1"/>
        <v>973.82000004700001</v>
      </c>
      <c r="H17" s="127">
        <f t="shared" ca="1" si="2"/>
        <v>47</v>
      </c>
      <c r="I17" s="126"/>
      <c r="J17" s="128" t="str">
        <f ca="1">OFFSET(Data!D$8,Calculation!$H17,0)</f>
        <v>محصول 47</v>
      </c>
      <c r="K17" s="128">
        <f ca="1">OFFSET(Data!E$8,Calculation!$H17,0)</f>
        <v>1204</v>
      </c>
      <c r="L17" s="128">
        <f ca="1">OFFSET(Data!F$8,Calculation!$H17,0)</f>
        <v>227</v>
      </c>
      <c r="M17" s="128">
        <f ca="1">OFFSET(Data!G$8,Calculation!$H17,0)</f>
        <v>0.16</v>
      </c>
      <c r="N17" s="128">
        <f ca="1">OFFSET(Data!H$8,Calculation!$H17,0)</f>
        <v>0.84</v>
      </c>
      <c r="O17" s="128">
        <f ca="1">OFFSET(Data!I$8,Calculation!$H17,0)</f>
        <v>973.82</v>
      </c>
      <c r="P17" s="128" t="s">
        <v>126</v>
      </c>
    </row>
    <row r="18" spans="2:16">
      <c r="B18" s="44"/>
      <c r="C18" s="121">
        <f t="shared" si="3"/>
        <v>8</v>
      </c>
      <c r="D18" s="122" t="str">
        <f>Data!D16</f>
        <v>محصول 8</v>
      </c>
      <c r="E18" s="121">
        <f ca="1">OFFSET(Data!$D16,0,mySortCriteria)</f>
        <v>532.21</v>
      </c>
      <c r="F18" s="121">
        <f t="shared" ca="1" si="0"/>
        <v>532.21000000800007</v>
      </c>
      <c r="G18" s="127">
        <f t="shared" ca="1" si="1"/>
        <v>973.22000006200005</v>
      </c>
      <c r="H18" s="127">
        <f t="shared" ca="1" si="2"/>
        <v>62</v>
      </c>
      <c r="I18" s="126"/>
      <c r="J18" s="128" t="str">
        <f ca="1">OFFSET(Data!D$8,Calculation!$H18,0)</f>
        <v>محصول 62</v>
      </c>
      <c r="K18" s="128">
        <f ca="1">OFFSET(Data!E$8,Calculation!$H18,0)</f>
        <v>266</v>
      </c>
      <c r="L18" s="128">
        <f ca="1">OFFSET(Data!F$8,Calculation!$H18,0)</f>
        <v>18</v>
      </c>
      <c r="M18" s="128">
        <f ca="1">OFFSET(Data!G$8,Calculation!$H18,0)</f>
        <v>0.54</v>
      </c>
      <c r="N18" s="128">
        <f ca="1">OFFSET(Data!H$8,Calculation!$H18,0)</f>
        <v>0.45999999999999996</v>
      </c>
      <c r="O18" s="128">
        <f ca="1">OFFSET(Data!I$8,Calculation!$H18,0)</f>
        <v>973.22</v>
      </c>
      <c r="P18" s="128" t="s">
        <v>128</v>
      </c>
    </row>
    <row r="19" spans="2:16">
      <c r="B19" s="44"/>
      <c r="C19" s="121">
        <f t="shared" si="3"/>
        <v>9</v>
      </c>
      <c r="D19" s="122" t="str">
        <f>Data!D17</f>
        <v>محصول 9</v>
      </c>
      <c r="E19" s="121">
        <f ca="1">OFFSET(Data!$D17,0,mySortCriteria)</f>
        <v>265</v>
      </c>
      <c r="F19" s="121">
        <f t="shared" ca="1" si="0"/>
        <v>265.00000000900002</v>
      </c>
      <c r="G19" s="127">
        <f t="shared" ca="1" si="1"/>
        <v>970.51000008799997</v>
      </c>
      <c r="H19" s="127">
        <f t="shared" ca="1" si="2"/>
        <v>88</v>
      </c>
      <c r="I19" s="126"/>
      <c r="J19" s="128" t="str">
        <f ca="1">OFFSET(Data!D$8,Calculation!$H19,0)</f>
        <v>محصول 88</v>
      </c>
      <c r="K19" s="128">
        <f ca="1">OFFSET(Data!E$8,Calculation!$H19,0)</f>
        <v>465</v>
      </c>
      <c r="L19" s="128">
        <f ca="1">OFFSET(Data!F$8,Calculation!$H19,0)</f>
        <v>471</v>
      </c>
      <c r="M19" s="128">
        <f ca="1">OFFSET(Data!G$8,Calculation!$H19,0)</f>
        <v>0.85</v>
      </c>
      <c r="N19" s="128">
        <f ca="1">OFFSET(Data!H$8,Calculation!$H19,0)</f>
        <v>0.15000000000000002</v>
      </c>
      <c r="O19" s="128">
        <f ca="1">OFFSET(Data!I$8,Calculation!$H19,0)</f>
        <v>970.51</v>
      </c>
      <c r="P19" s="128" t="s">
        <v>124</v>
      </c>
    </row>
    <row r="20" spans="2:16">
      <c r="B20" s="44"/>
      <c r="C20" s="121">
        <f t="shared" si="3"/>
        <v>10</v>
      </c>
      <c r="D20" s="122" t="str">
        <f>Data!D18</f>
        <v>محصول 10</v>
      </c>
      <c r="E20" s="121">
        <f ca="1">OFFSET(Data!$D18,0,mySortCriteria)</f>
        <v>855.81</v>
      </c>
      <c r="F20" s="121">
        <f t="shared" ca="1" si="0"/>
        <v>855.81000000999995</v>
      </c>
      <c r="G20" s="127">
        <f t="shared" ca="1" si="1"/>
        <v>960.61000005400001</v>
      </c>
      <c r="H20" s="127">
        <f t="shared" ca="1" si="2"/>
        <v>54</v>
      </c>
      <c r="I20" s="126"/>
      <c r="J20" s="128" t="str">
        <f ca="1">OFFSET(Data!D$8,Calculation!$H20,0)</f>
        <v>محصول 54</v>
      </c>
      <c r="K20" s="128">
        <f ca="1">OFFSET(Data!E$8,Calculation!$H20,0)</f>
        <v>295</v>
      </c>
      <c r="L20" s="128">
        <f ca="1">OFFSET(Data!F$8,Calculation!$H20,0)</f>
        <v>338</v>
      </c>
      <c r="M20" s="128">
        <f ca="1">OFFSET(Data!G$8,Calculation!$H20,0)</f>
        <v>0.91</v>
      </c>
      <c r="N20" s="128">
        <f ca="1">OFFSET(Data!H$8,Calculation!$H20,0)</f>
        <v>8.9999999999999969E-2</v>
      </c>
      <c r="O20" s="128">
        <f ca="1">OFFSET(Data!I$8,Calculation!$H20,0)</f>
        <v>960.61</v>
      </c>
      <c r="P20" s="128" t="s">
        <v>121</v>
      </c>
    </row>
    <row r="21" spans="2:16">
      <c r="B21" s="44"/>
      <c r="C21" s="121">
        <f t="shared" si="3"/>
        <v>11</v>
      </c>
      <c r="D21" s="122" t="str">
        <f>Data!D19</f>
        <v>محصول 11</v>
      </c>
      <c r="E21" s="121">
        <f ca="1">OFFSET(Data!$D19,0,mySortCriteria)</f>
        <v>649.79</v>
      </c>
      <c r="F21" s="121">
        <f t="shared" ca="1" si="0"/>
        <v>649.79000001099996</v>
      </c>
      <c r="G21" s="127">
        <f t="shared" ca="1" si="1"/>
        <v>958.79000007499997</v>
      </c>
      <c r="H21" s="127">
        <f t="shared" ca="1" si="2"/>
        <v>75</v>
      </c>
      <c r="I21" s="126"/>
      <c r="J21" s="128" t="str">
        <f ca="1">OFFSET(Data!D$8,Calculation!$H21,0)</f>
        <v>محصول 75</v>
      </c>
      <c r="K21" s="128">
        <f ca="1">OFFSET(Data!E$8,Calculation!$H21,0)</f>
        <v>488</v>
      </c>
      <c r="L21" s="128">
        <f ca="1">OFFSET(Data!F$8,Calculation!$H21,0)</f>
        <v>476</v>
      </c>
      <c r="M21" s="128">
        <f ca="1">OFFSET(Data!G$8,Calculation!$H21,0)</f>
        <v>0.02</v>
      </c>
      <c r="N21" s="128">
        <f ca="1">OFFSET(Data!H$8,Calculation!$H21,0)</f>
        <v>0.98</v>
      </c>
      <c r="O21" s="128">
        <f ca="1">OFFSET(Data!I$8,Calculation!$H21,0)</f>
        <v>958.79</v>
      </c>
      <c r="P21" s="128" t="s">
        <v>125</v>
      </c>
    </row>
    <row r="22" spans="2:16">
      <c r="B22" s="44"/>
      <c r="C22" s="121">
        <f t="shared" si="3"/>
        <v>12</v>
      </c>
      <c r="D22" s="122" t="str">
        <f>Data!D20</f>
        <v>محصول 12</v>
      </c>
      <c r="E22" s="121">
        <f ca="1">OFFSET(Data!$D20,0,mySortCriteria)</f>
        <v>983.54</v>
      </c>
      <c r="F22" s="121">
        <f t="shared" ca="1" si="0"/>
        <v>983.54000001199995</v>
      </c>
      <c r="G22" s="127">
        <f t="shared" ca="1" si="1"/>
        <v>948.59000004900008</v>
      </c>
      <c r="H22" s="127">
        <f t="shared" ca="1" si="2"/>
        <v>49</v>
      </c>
      <c r="I22" s="126"/>
      <c r="J22" s="128" t="str">
        <f ca="1">OFFSET(Data!D$8,Calculation!$H22,0)</f>
        <v>محصول 49</v>
      </c>
      <c r="K22" s="128">
        <f ca="1">OFFSET(Data!E$8,Calculation!$H22,0)</f>
        <v>389</v>
      </c>
      <c r="L22" s="128">
        <f ca="1">OFFSET(Data!F$8,Calculation!$H22,0)</f>
        <v>257</v>
      </c>
      <c r="M22" s="128">
        <f ca="1">OFFSET(Data!G$8,Calculation!$H22,0)</f>
        <v>0.24</v>
      </c>
      <c r="N22" s="128">
        <f ca="1">OFFSET(Data!H$8,Calculation!$H22,0)</f>
        <v>0.76</v>
      </c>
      <c r="O22" s="128">
        <f ca="1">OFFSET(Data!I$8,Calculation!$H22,0)</f>
        <v>948.59</v>
      </c>
      <c r="P22" s="128" t="s">
        <v>127</v>
      </c>
    </row>
    <row r="23" spans="2:16">
      <c r="B23" s="44"/>
      <c r="C23" s="121">
        <f t="shared" si="3"/>
        <v>13</v>
      </c>
      <c r="D23" s="122" t="str">
        <f>Data!D21</f>
        <v>محصول 13</v>
      </c>
      <c r="E23" s="121">
        <f ca="1">OFFSET(Data!$D21,0,mySortCriteria)</f>
        <v>141.18</v>
      </c>
      <c r="F23" s="121">
        <f t="shared" ca="1" si="0"/>
        <v>141.18000001300001</v>
      </c>
      <c r="G23" s="127">
        <f t="shared" ca="1" si="1"/>
        <v>944.86000009700001</v>
      </c>
      <c r="H23" s="127">
        <f t="shared" ca="1" si="2"/>
        <v>97</v>
      </c>
      <c r="I23" s="126"/>
      <c r="J23" s="128" t="str">
        <f ca="1">OFFSET(Data!D$8,Calculation!$H23,0)</f>
        <v>محصول 97</v>
      </c>
      <c r="K23" s="128">
        <f ca="1">OFFSET(Data!E$8,Calculation!$H23,0)</f>
        <v>638</v>
      </c>
      <c r="L23" s="128">
        <f ca="1">OFFSET(Data!F$8,Calculation!$H23,0)</f>
        <v>393</v>
      </c>
      <c r="M23" s="128">
        <f ca="1">OFFSET(Data!G$8,Calculation!$H23,0)</f>
        <v>0.65</v>
      </c>
      <c r="N23" s="128">
        <f ca="1">OFFSET(Data!H$8,Calculation!$H23,0)</f>
        <v>0.35</v>
      </c>
      <c r="O23" s="128">
        <f ca="1">OFFSET(Data!I$8,Calculation!$H23,0)</f>
        <v>944.86</v>
      </c>
      <c r="P23" s="128" t="s">
        <v>124</v>
      </c>
    </row>
    <row r="24" spans="2:16">
      <c r="B24" s="44"/>
      <c r="C24" s="121">
        <f t="shared" ref="C24:C87" si="4">C23+1</f>
        <v>14</v>
      </c>
      <c r="D24" s="122" t="str">
        <f>Data!D22</f>
        <v>محصول 14</v>
      </c>
      <c r="E24" s="121">
        <f ca="1">OFFSET(Data!$D22,0,mySortCriteria)</f>
        <v>404.07</v>
      </c>
      <c r="F24" s="121">
        <f t="shared" ca="1" si="0"/>
        <v>404.07000001400002</v>
      </c>
      <c r="G24" s="127">
        <f t="shared" ca="1" si="1"/>
        <v>915.26000003199999</v>
      </c>
      <c r="H24" s="127">
        <f t="shared" ca="1" si="2"/>
        <v>32</v>
      </c>
      <c r="I24" s="126"/>
      <c r="J24" s="128" t="str">
        <f ca="1">OFFSET(Data!D$8,Calculation!$H24,0)</f>
        <v>محصول 32</v>
      </c>
      <c r="K24" s="128">
        <f ca="1">OFFSET(Data!E$8,Calculation!$H24,0)</f>
        <v>880</v>
      </c>
      <c r="L24" s="128">
        <f ca="1">OFFSET(Data!F$8,Calculation!$H24,0)</f>
        <v>12</v>
      </c>
      <c r="M24" s="128">
        <f ca="1">OFFSET(Data!G$8,Calculation!$H24,0)</f>
        <v>0.9</v>
      </c>
      <c r="N24" s="128">
        <f ca="1">OFFSET(Data!H$8,Calculation!$H24,0)</f>
        <v>9.9999999999999978E-2</v>
      </c>
      <c r="O24" s="128">
        <f ca="1">OFFSET(Data!I$8,Calculation!$H24,0)</f>
        <v>915.26</v>
      </c>
      <c r="P24" s="128" t="s">
        <v>121</v>
      </c>
    </row>
    <row r="25" spans="2:16">
      <c r="B25" s="44"/>
      <c r="C25" s="121">
        <f t="shared" si="4"/>
        <v>15</v>
      </c>
      <c r="D25" s="122" t="str">
        <f>Data!D23</f>
        <v>محصول 15</v>
      </c>
      <c r="E25" s="121">
        <f ca="1">OFFSET(Data!$D23,0,mySortCriteria)</f>
        <v>180.39</v>
      </c>
      <c r="F25" s="121">
        <f t="shared" ca="1" si="0"/>
        <v>180.390000015</v>
      </c>
      <c r="G25" s="127">
        <f t="shared" ca="1" si="1"/>
        <v>887.77000001599993</v>
      </c>
      <c r="H25" s="127">
        <f t="shared" ca="1" si="2"/>
        <v>16</v>
      </c>
      <c r="I25" s="126"/>
      <c r="J25" s="128" t="str">
        <f ca="1">OFFSET(Data!D$8,Calculation!$H25,0)</f>
        <v>محصول 16</v>
      </c>
      <c r="K25" s="128">
        <f ca="1">OFFSET(Data!E$8,Calculation!$H25,0)</f>
        <v>1180</v>
      </c>
      <c r="L25" s="128">
        <f ca="1">OFFSET(Data!F$8,Calculation!$H25,0)</f>
        <v>267</v>
      </c>
      <c r="M25" s="128">
        <f ca="1">OFFSET(Data!G$8,Calculation!$H25,0)</f>
        <v>0.43</v>
      </c>
      <c r="N25" s="128">
        <f ca="1">OFFSET(Data!H$8,Calculation!$H25,0)</f>
        <v>0.57000000000000006</v>
      </c>
      <c r="O25" s="128">
        <f ca="1">OFFSET(Data!I$8,Calculation!$H25,0)</f>
        <v>887.77</v>
      </c>
      <c r="P25" s="128" t="s">
        <v>128</v>
      </c>
    </row>
    <row r="26" spans="2:16">
      <c r="B26" s="44"/>
      <c r="C26" s="121">
        <f t="shared" si="4"/>
        <v>16</v>
      </c>
      <c r="D26" s="122" t="str">
        <f>Data!D24</f>
        <v>محصول 16</v>
      </c>
      <c r="E26" s="121">
        <f ca="1">OFFSET(Data!$D24,0,mySortCriteria)</f>
        <v>887.77</v>
      </c>
      <c r="F26" s="121">
        <f t="shared" ca="1" si="0"/>
        <v>887.77000001599993</v>
      </c>
      <c r="G26" s="127">
        <f t="shared" ca="1" si="1"/>
        <v>880.23000005100005</v>
      </c>
      <c r="H26" s="127">
        <f t="shared" ca="1" si="2"/>
        <v>51</v>
      </c>
      <c r="I26" s="126"/>
      <c r="J26" s="128" t="str">
        <f ca="1">OFFSET(Data!D$8,Calculation!$H26,0)</f>
        <v>محصول 51</v>
      </c>
      <c r="K26" s="128">
        <f ca="1">OFFSET(Data!E$8,Calculation!$H26,0)</f>
        <v>120</v>
      </c>
      <c r="L26" s="128">
        <f ca="1">OFFSET(Data!F$8,Calculation!$H26,0)</f>
        <v>64</v>
      </c>
      <c r="M26" s="128">
        <f ca="1">OFFSET(Data!G$8,Calculation!$H26,0)</f>
        <v>0.46</v>
      </c>
      <c r="N26" s="128">
        <f ca="1">OFFSET(Data!H$8,Calculation!$H26,0)</f>
        <v>0.54</v>
      </c>
      <c r="O26" s="128">
        <f ca="1">OFFSET(Data!I$8,Calculation!$H26,0)</f>
        <v>880.23</v>
      </c>
      <c r="P26" s="128" t="s">
        <v>127</v>
      </c>
    </row>
    <row r="27" spans="2:16">
      <c r="B27" s="44"/>
      <c r="C27" s="121">
        <f t="shared" si="4"/>
        <v>17</v>
      </c>
      <c r="D27" s="122" t="str">
        <f>Data!D25</f>
        <v>محصول 17</v>
      </c>
      <c r="E27" s="121">
        <f ca="1">OFFSET(Data!$D25,0,mySortCriteria)</f>
        <v>10.18</v>
      </c>
      <c r="F27" s="121">
        <f t="shared" ca="1" si="0"/>
        <v>10.180000016999999</v>
      </c>
      <c r="G27" s="127">
        <f t="shared" ca="1" si="1"/>
        <v>876.31000006499994</v>
      </c>
      <c r="H27" s="127">
        <f t="shared" ca="1" si="2"/>
        <v>65</v>
      </c>
      <c r="I27" s="126"/>
      <c r="J27" s="128" t="str">
        <f ca="1">OFFSET(Data!D$8,Calculation!$H27,0)</f>
        <v>محصول 65</v>
      </c>
      <c r="K27" s="128">
        <f ca="1">OFFSET(Data!E$8,Calculation!$H27,0)</f>
        <v>1368</v>
      </c>
      <c r="L27" s="128">
        <f ca="1">OFFSET(Data!F$8,Calculation!$H27,0)</f>
        <v>188</v>
      </c>
      <c r="M27" s="128">
        <f ca="1">OFFSET(Data!G$8,Calculation!$H27,0)</f>
        <v>0.28000000000000003</v>
      </c>
      <c r="N27" s="128">
        <f ca="1">OFFSET(Data!H$8,Calculation!$H27,0)</f>
        <v>0.72</v>
      </c>
      <c r="O27" s="128">
        <f ca="1">OFFSET(Data!I$8,Calculation!$H27,0)</f>
        <v>876.31</v>
      </c>
      <c r="P27" s="128" t="s">
        <v>122</v>
      </c>
    </row>
    <row r="28" spans="2:16">
      <c r="B28" s="44"/>
      <c r="C28" s="121">
        <f t="shared" si="4"/>
        <v>18</v>
      </c>
      <c r="D28" s="122" t="str">
        <f>Data!D26</f>
        <v>محصول 18</v>
      </c>
      <c r="E28" s="121">
        <f ca="1">OFFSET(Data!$D26,0,mySortCriteria)</f>
        <v>775.1</v>
      </c>
      <c r="F28" s="121">
        <f t="shared" ca="1" si="0"/>
        <v>775.10000001800006</v>
      </c>
      <c r="G28" s="127">
        <f t="shared" ca="1" si="1"/>
        <v>855.81000000999995</v>
      </c>
      <c r="H28" s="127">
        <f t="shared" ca="1" si="2"/>
        <v>10</v>
      </c>
      <c r="I28" s="126"/>
      <c r="J28" s="128" t="str">
        <f ca="1">OFFSET(Data!D$8,Calculation!$H28,0)</f>
        <v>محصول 10</v>
      </c>
      <c r="K28" s="128">
        <f ca="1">OFFSET(Data!E$8,Calculation!$H28,0)</f>
        <v>953</v>
      </c>
      <c r="L28" s="128">
        <f ca="1">OFFSET(Data!F$8,Calculation!$H28,0)</f>
        <v>259</v>
      </c>
      <c r="M28" s="128">
        <f ca="1">OFFSET(Data!G$8,Calculation!$H28,0)</f>
        <v>0.05</v>
      </c>
      <c r="N28" s="128">
        <f ca="1">OFFSET(Data!H$8,Calculation!$H28,0)</f>
        <v>0.95</v>
      </c>
      <c r="O28" s="128">
        <f ca="1">OFFSET(Data!I$8,Calculation!$H28,0)</f>
        <v>855.81</v>
      </c>
      <c r="P28" s="128" t="s">
        <v>128</v>
      </c>
    </row>
    <row r="29" spans="2:16">
      <c r="B29" s="44"/>
      <c r="C29" s="121">
        <f t="shared" si="4"/>
        <v>19</v>
      </c>
      <c r="D29" s="122" t="str">
        <f>Data!D27</f>
        <v>محصول 19</v>
      </c>
      <c r="E29" s="121">
        <f ca="1">OFFSET(Data!$D27,0,mySortCriteria)</f>
        <v>411.09</v>
      </c>
      <c r="F29" s="121">
        <f t="shared" ca="1" si="0"/>
        <v>411.090000019</v>
      </c>
      <c r="G29" s="127">
        <f t="shared" ca="1" si="1"/>
        <v>807.26000002000001</v>
      </c>
      <c r="H29" s="127">
        <f t="shared" ca="1" si="2"/>
        <v>20</v>
      </c>
      <c r="I29" s="126"/>
      <c r="J29" s="128" t="str">
        <f ca="1">OFFSET(Data!D$8,Calculation!$H29,0)</f>
        <v>محصول 20</v>
      </c>
      <c r="K29" s="128">
        <f ca="1">OFFSET(Data!E$8,Calculation!$H29,0)</f>
        <v>1163</v>
      </c>
      <c r="L29" s="128">
        <f ca="1">OFFSET(Data!F$8,Calculation!$H29,0)</f>
        <v>168</v>
      </c>
      <c r="M29" s="128">
        <f ca="1">OFFSET(Data!G$8,Calculation!$H29,0)</f>
        <v>0.08</v>
      </c>
      <c r="N29" s="128">
        <f ca="1">OFFSET(Data!H$8,Calculation!$H29,0)</f>
        <v>0.92</v>
      </c>
      <c r="O29" s="128">
        <f ca="1">OFFSET(Data!I$8,Calculation!$H29,0)</f>
        <v>807.26</v>
      </c>
      <c r="P29" s="128" t="s">
        <v>121</v>
      </c>
    </row>
    <row r="30" spans="2:16">
      <c r="B30" s="44"/>
      <c r="C30" s="121">
        <f t="shared" si="4"/>
        <v>20</v>
      </c>
      <c r="D30" s="122" t="str">
        <f>Data!D28</f>
        <v>محصول 20</v>
      </c>
      <c r="E30" s="121">
        <f ca="1">OFFSET(Data!$D28,0,mySortCriteria)</f>
        <v>807.26</v>
      </c>
      <c r="F30" s="121">
        <f t="shared" ca="1" si="0"/>
        <v>807.26000002000001</v>
      </c>
      <c r="G30" s="127">
        <f t="shared" ca="1" si="1"/>
        <v>793.37000004799995</v>
      </c>
      <c r="H30" s="127">
        <f t="shared" ca="1" si="2"/>
        <v>48</v>
      </c>
      <c r="I30" s="126"/>
      <c r="J30" s="128" t="str">
        <f ca="1">OFFSET(Data!D$8,Calculation!$H30,0)</f>
        <v>محصول 48</v>
      </c>
      <c r="K30" s="128">
        <f ca="1">OFFSET(Data!E$8,Calculation!$H30,0)</f>
        <v>678</v>
      </c>
      <c r="L30" s="128">
        <f ca="1">OFFSET(Data!F$8,Calculation!$H30,0)</f>
        <v>129</v>
      </c>
      <c r="M30" s="128">
        <f ca="1">OFFSET(Data!G$8,Calculation!$H30,0)</f>
        <v>0.86</v>
      </c>
      <c r="N30" s="128">
        <f ca="1">OFFSET(Data!H$8,Calculation!$H30,0)</f>
        <v>0.14000000000000001</v>
      </c>
      <c r="O30" s="128">
        <f ca="1">OFFSET(Data!I$8,Calculation!$H30,0)</f>
        <v>793.37</v>
      </c>
      <c r="P30" s="128" t="s">
        <v>124</v>
      </c>
    </row>
    <row r="31" spans="2:16">
      <c r="B31" s="44"/>
      <c r="C31" s="121">
        <f t="shared" si="4"/>
        <v>21</v>
      </c>
      <c r="D31" s="122" t="str">
        <f>Data!D29</f>
        <v>محصول 21</v>
      </c>
      <c r="E31" s="121">
        <f ca="1">OFFSET(Data!$D29,0,mySortCriteria)</f>
        <v>85.84</v>
      </c>
      <c r="F31" s="121">
        <f t="shared" ca="1" si="0"/>
        <v>85.840000021000009</v>
      </c>
      <c r="G31" s="127">
        <f t="shared" ca="1" si="1"/>
        <v>775.10000001800006</v>
      </c>
      <c r="H31" s="127">
        <f t="shared" ca="1" si="2"/>
        <v>18</v>
      </c>
      <c r="I31" s="126"/>
      <c r="J31" s="128" t="str">
        <f ca="1">OFFSET(Data!D$8,Calculation!$H31,0)</f>
        <v>محصول 18</v>
      </c>
      <c r="K31" s="128">
        <f ca="1">OFFSET(Data!E$8,Calculation!$H31,0)</f>
        <v>522</v>
      </c>
      <c r="L31" s="128">
        <f ca="1">OFFSET(Data!F$8,Calculation!$H31,0)</f>
        <v>227</v>
      </c>
      <c r="M31" s="128">
        <f ca="1">OFFSET(Data!G$8,Calculation!$H31,0)</f>
        <v>0.22</v>
      </c>
      <c r="N31" s="128">
        <f ca="1">OFFSET(Data!H$8,Calculation!$H31,0)</f>
        <v>0.78</v>
      </c>
      <c r="O31" s="128">
        <f ca="1">OFFSET(Data!I$8,Calculation!$H31,0)</f>
        <v>775.1</v>
      </c>
      <c r="P31" s="128" t="s">
        <v>123</v>
      </c>
    </row>
    <row r="32" spans="2:16">
      <c r="B32" s="44"/>
      <c r="C32" s="121">
        <f t="shared" si="4"/>
        <v>22</v>
      </c>
      <c r="D32" s="122" t="str">
        <f>Data!D30</f>
        <v>محصول 22</v>
      </c>
      <c r="E32" s="121">
        <f ca="1">OFFSET(Data!$D30,0,mySortCriteria)</f>
        <v>209.94</v>
      </c>
      <c r="F32" s="121">
        <f t="shared" ca="1" si="0"/>
        <v>209.94000002199999</v>
      </c>
      <c r="G32" s="127">
        <f t="shared" ca="1" si="1"/>
        <v>759.99000007999996</v>
      </c>
      <c r="H32" s="127">
        <f t="shared" ca="1" si="2"/>
        <v>80</v>
      </c>
      <c r="I32" s="126"/>
      <c r="J32" s="128" t="str">
        <f ca="1">OFFSET(Data!D$8,Calculation!$H32,0)</f>
        <v>محصول 80</v>
      </c>
      <c r="K32" s="128">
        <f ca="1">OFFSET(Data!E$8,Calculation!$H32,0)</f>
        <v>447</v>
      </c>
      <c r="L32" s="128">
        <f ca="1">OFFSET(Data!F$8,Calculation!$H32,0)</f>
        <v>299</v>
      </c>
      <c r="M32" s="128">
        <f ca="1">OFFSET(Data!G$8,Calculation!$H32,0)</f>
        <v>0.72</v>
      </c>
      <c r="N32" s="128">
        <f ca="1">OFFSET(Data!H$8,Calculation!$H32,0)</f>
        <v>0.28000000000000003</v>
      </c>
      <c r="O32" s="128">
        <f ca="1">OFFSET(Data!I$8,Calculation!$H32,0)</f>
        <v>759.99</v>
      </c>
      <c r="P32" s="128" t="s">
        <v>126</v>
      </c>
    </row>
    <row r="33" spans="2:16">
      <c r="B33" s="44"/>
      <c r="C33" s="121">
        <f t="shared" si="4"/>
        <v>23</v>
      </c>
      <c r="D33" s="122" t="str">
        <f>Data!D31</f>
        <v>محصول 23</v>
      </c>
      <c r="E33" s="121">
        <f ca="1">OFFSET(Data!$D31,0,mySortCriteria)</f>
        <v>337.36</v>
      </c>
      <c r="F33" s="121">
        <f t="shared" ca="1" si="0"/>
        <v>337.360000023</v>
      </c>
      <c r="G33" s="127">
        <f t="shared" ca="1" si="1"/>
        <v>734.27000000199996</v>
      </c>
      <c r="H33" s="127">
        <f t="shared" ca="1" si="2"/>
        <v>2</v>
      </c>
      <c r="I33" s="126"/>
      <c r="J33" s="128" t="str">
        <f ca="1">OFFSET(Data!D$8,Calculation!$H33,0)</f>
        <v>محصول 2</v>
      </c>
      <c r="K33" s="128">
        <f ca="1">OFFSET(Data!E$8,Calculation!$H33,0)</f>
        <v>170</v>
      </c>
      <c r="L33" s="128">
        <f ca="1">OFFSET(Data!F$8,Calculation!$H33,0)</f>
        <v>218</v>
      </c>
      <c r="M33" s="128">
        <f ca="1">OFFSET(Data!G$8,Calculation!$H33,0)</f>
        <v>0.86</v>
      </c>
      <c r="N33" s="128">
        <f ca="1">OFFSET(Data!H$8,Calculation!$H33,0)</f>
        <v>0.14000000000000001</v>
      </c>
      <c r="O33" s="128">
        <f ca="1">OFFSET(Data!I$8,Calculation!$H33,0)</f>
        <v>734.27</v>
      </c>
      <c r="P33" s="128" t="s">
        <v>128</v>
      </c>
    </row>
    <row r="34" spans="2:16">
      <c r="B34" s="44"/>
      <c r="C34" s="121">
        <f t="shared" si="4"/>
        <v>24</v>
      </c>
      <c r="D34" s="122" t="str">
        <f>Data!D32</f>
        <v>محصول 24</v>
      </c>
      <c r="E34" s="121">
        <f ca="1">OFFSET(Data!$D32,0,mySortCriteria)</f>
        <v>242.52</v>
      </c>
      <c r="F34" s="121">
        <f t="shared" ca="1" si="0"/>
        <v>242.52000002400001</v>
      </c>
      <c r="G34" s="127">
        <f t="shared" ca="1" si="1"/>
        <v>729.28000006799994</v>
      </c>
      <c r="H34" s="127">
        <f t="shared" ca="1" si="2"/>
        <v>68</v>
      </c>
      <c r="I34" s="126"/>
      <c r="J34" s="128" t="str">
        <f ca="1">OFFSET(Data!D$8,Calculation!$H34,0)</f>
        <v>محصول 68</v>
      </c>
      <c r="K34" s="128">
        <f ca="1">OFFSET(Data!E$8,Calculation!$H34,0)</f>
        <v>1236</v>
      </c>
      <c r="L34" s="128">
        <f ca="1">OFFSET(Data!F$8,Calculation!$H34,0)</f>
        <v>154</v>
      </c>
      <c r="M34" s="128">
        <f ca="1">OFFSET(Data!G$8,Calculation!$H34,0)</f>
        <v>0.42</v>
      </c>
      <c r="N34" s="128">
        <f ca="1">OFFSET(Data!H$8,Calculation!$H34,0)</f>
        <v>0.58000000000000007</v>
      </c>
      <c r="O34" s="128">
        <f ca="1">OFFSET(Data!I$8,Calculation!$H34,0)</f>
        <v>729.28</v>
      </c>
      <c r="P34" s="128" t="s">
        <v>127</v>
      </c>
    </row>
    <row r="35" spans="2:16">
      <c r="B35" s="44"/>
      <c r="C35" s="121">
        <f t="shared" si="4"/>
        <v>25</v>
      </c>
      <c r="D35" s="122" t="str">
        <f>Data!D33</f>
        <v>محصول 25</v>
      </c>
      <c r="E35" s="121">
        <f ca="1">OFFSET(Data!$D33,0,mySortCriteria)</f>
        <v>336.15</v>
      </c>
      <c r="F35" s="121">
        <f t="shared" ca="1" si="0"/>
        <v>336.150000025</v>
      </c>
      <c r="G35" s="127">
        <f t="shared" ca="1" si="1"/>
        <v>728.32000006400006</v>
      </c>
      <c r="H35" s="127">
        <f t="shared" ca="1" si="2"/>
        <v>64</v>
      </c>
      <c r="I35" s="126"/>
      <c r="J35" s="128" t="str">
        <f ca="1">OFFSET(Data!D$8,Calculation!$H35,0)</f>
        <v>محصول 64</v>
      </c>
      <c r="K35" s="128">
        <f ca="1">OFFSET(Data!E$8,Calculation!$H35,0)</f>
        <v>259</v>
      </c>
      <c r="L35" s="128">
        <f ca="1">OFFSET(Data!F$8,Calculation!$H35,0)</f>
        <v>42</v>
      </c>
      <c r="M35" s="128">
        <f ca="1">OFFSET(Data!G$8,Calculation!$H35,0)</f>
        <v>0.28000000000000003</v>
      </c>
      <c r="N35" s="128">
        <f ca="1">OFFSET(Data!H$8,Calculation!$H35,0)</f>
        <v>0.72</v>
      </c>
      <c r="O35" s="128">
        <f ca="1">OFFSET(Data!I$8,Calculation!$H35,0)</f>
        <v>728.32</v>
      </c>
      <c r="P35" s="128" t="s">
        <v>127</v>
      </c>
    </row>
    <row r="36" spans="2:16">
      <c r="B36" s="44"/>
      <c r="C36" s="121">
        <f t="shared" si="4"/>
        <v>26</v>
      </c>
      <c r="D36" s="122" t="str">
        <f>Data!D34</f>
        <v>محصول 26</v>
      </c>
      <c r="E36" s="121">
        <f ca="1">OFFSET(Data!$D34,0,mySortCriteria)</f>
        <v>717.43</v>
      </c>
      <c r="F36" s="121">
        <f t="shared" ca="1" si="0"/>
        <v>717.4300000259999</v>
      </c>
      <c r="G36" s="127">
        <f t="shared" ca="1" si="1"/>
        <v>717.4300000259999</v>
      </c>
      <c r="H36" s="127">
        <f t="shared" ca="1" si="2"/>
        <v>26</v>
      </c>
      <c r="I36" s="126"/>
      <c r="J36" s="128" t="str">
        <f ca="1">OFFSET(Data!D$8,Calculation!$H36,0)</f>
        <v>محصول 26</v>
      </c>
      <c r="K36" s="128">
        <f ca="1">OFFSET(Data!E$8,Calculation!$H36,0)</f>
        <v>958</v>
      </c>
      <c r="L36" s="128">
        <f ca="1">OFFSET(Data!F$8,Calculation!$H36,0)</f>
        <v>206</v>
      </c>
      <c r="M36" s="128">
        <f ca="1">OFFSET(Data!G$8,Calculation!$H36,0)</f>
        <v>0.1</v>
      </c>
      <c r="N36" s="128">
        <f ca="1">OFFSET(Data!H$8,Calculation!$H36,0)</f>
        <v>0.9</v>
      </c>
      <c r="O36" s="128">
        <f ca="1">OFFSET(Data!I$8,Calculation!$H36,0)</f>
        <v>717.43</v>
      </c>
      <c r="P36" s="128" t="s">
        <v>121</v>
      </c>
    </row>
    <row r="37" spans="2:16">
      <c r="B37" s="44"/>
      <c r="C37" s="121">
        <f t="shared" si="4"/>
        <v>27</v>
      </c>
      <c r="D37" s="122" t="str">
        <f>Data!D35</f>
        <v>محصول 27</v>
      </c>
      <c r="E37" s="121">
        <f ca="1">OFFSET(Data!$D35,0,mySortCriteria)</f>
        <v>7.33</v>
      </c>
      <c r="F37" s="121">
        <f t="shared" ca="1" si="0"/>
        <v>7.3300000269999996</v>
      </c>
      <c r="G37" s="127">
        <f t="shared" ca="1" si="1"/>
        <v>715.53000008499998</v>
      </c>
      <c r="H37" s="127">
        <f t="shared" ca="1" si="2"/>
        <v>85</v>
      </c>
      <c r="I37" s="126"/>
      <c r="J37" s="128" t="str">
        <f ca="1">OFFSET(Data!D$8,Calculation!$H37,0)</f>
        <v>محصول 85</v>
      </c>
      <c r="K37" s="128">
        <f ca="1">OFFSET(Data!E$8,Calculation!$H37,0)</f>
        <v>1135</v>
      </c>
      <c r="L37" s="128">
        <f ca="1">OFFSET(Data!F$8,Calculation!$H37,0)</f>
        <v>318</v>
      </c>
      <c r="M37" s="128">
        <f ca="1">OFFSET(Data!G$8,Calculation!$H37,0)</f>
        <v>0.81</v>
      </c>
      <c r="N37" s="128">
        <f ca="1">OFFSET(Data!H$8,Calculation!$H37,0)</f>
        <v>0.18999999999999995</v>
      </c>
      <c r="O37" s="128">
        <f ca="1">OFFSET(Data!I$8,Calculation!$H37,0)</f>
        <v>715.53</v>
      </c>
      <c r="P37" s="128" t="s">
        <v>127</v>
      </c>
    </row>
    <row r="38" spans="2:16">
      <c r="B38" s="44"/>
      <c r="C38" s="121">
        <f t="shared" si="4"/>
        <v>28</v>
      </c>
      <c r="D38" s="122" t="str">
        <f>Data!D36</f>
        <v>محصول 28</v>
      </c>
      <c r="E38" s="121">
        <f ca="1">OFFSET(Data!$D36,0,mySortCriteria)</f>
        <v>985.32</v>
      </c>
      <c r="F38" s="121">
        <f t="shared" ca="1" si="0"/>
        <v>985.32000002800009</v>
      </c>
      <c r="G38" s="127">
        <f t="shared" ca="1" si="1"/>
        <v>711.8000000909999</v>
      </c>
      <c r="H38" s="127">
        <f t="shared" ca="1" si="2"/>
        <v>91</v>
      </c>
      <c r="I38" s="126"/>
      <c r="J38" s="128" t="str">
        <f ca="1">OFFSET(Data!D$8,Calculation!$H38,0)</f>
        <v>محصول 91</v>
      </c>
      <c r="K38" s="128">
        <f ca="1">OFFSET(Data!E$8,Calculation!$H38,0)</f>
        <v>1337</v>
      </c>
      <c r="L38" s="128">
        <f ca="1">OFFSET(Data!F$8,Calculation!$H38,0)</f>
        <v>473</v>
      </c>
      <c r="M38" s="128">
        <f ca="1">OFFSET(Data!G$8,Calculation!$H38,0)</f>
        <v>0.24</v>
      </c>
      <c r="N38" s="128">
        <f ca="1">OFFSET(Data!H$8,Calculation!$H38,0)</f>
        <v>0.76</v>
      </c>
      <c r="O38" s="128">
        <f ca="1">OFFSET(Data!I$8,Calculation!$H38,0)</f>
        <v>711.8</v>
      </c>
      <c r="P38" s="128" t="s">
        <v>127</v>
      </c>
    </row>
    <row r="39" spans="2:16">
      <c r="B39" s="44"/>
      <c r="C39" s="121">
        <f t="shared" si="4"/>
        <v>29</v>
      </c>
      <c r="D39" s="122" t="str">
        <f>Data!D37</f>
        <v>محصول 29</v>
      </c>
      <c r="E39" s="121">
        <f ca="1">OFFSET(Data!$D37,0,mySortCriteria)</f>
        <v>386.26</v>
      </c>
      <c r="F39" s="121">
        <f t="shared" ca="1" si="0"/>
        <v>386.26000002899997</v>
      </c>
      <c r="G39" s="127">
        <f t="shared" ca="1" si="1"/>
        <v>678.050000006</v>
      </c>
      <c r="H39" s="127">
        <f t="shared" ca="1" si="2"/>
        <v>6</v>
      </c>
      <c r="I39" s="126"/>
      <c r="J39" s="128" t="str">
        <f ca="1">OFFSET(Data!D$8,Calculation!$H39,0)</f>
        <v>محصول 6</v>
      </c>
      <c r="K39" s="128">
        <f ca="1">OFFSET(Data!E$8,Calculation!$H39,0)</f>
        <v>790</v>
      </c>
      <c r="L39" s="128">
        <f ca="1">OFFSET(Data!F$8,Calculation!$H39,0)</f>
        <v>181</v>
      </c>
      <c r="M39" s="128">
        <f ca="1">OFFSET(Data!G$8,Calculation!$H39,0)</f>
        <v>0.97</v>
      </c>
      <c r="N39" s="128">
        <f ca="1">OFFSET(Data!H$8,Calculation!$H39,0)</f>
        <v>3.0000000000000027E-2</v>
      </c>
      <c r="O39" s="128">
        <f ca="1">OFFSET(Data!I$8,Calculation!$H39,0)</f>
        <v>678.05</v>
      </c>
      <c r="P39" s="128" t="s">
        <v>123</v>
      </c>
    </row>
    <row r="40" spans="2:16">
      <c r="B40" s="44"/>
      <c r="C40" s="121">
        <f t="shared" si="4"/>
        <v>30</v>
      </c>
      <c r="D40" s="122" t="str">
        <f>Data!D38</f>
        <v>محصول 30</v>
      </c>
      <c r="E40" s="121">
        <f ca="1">OFFSET(Data!$D38,0,mySortCriteria)</f>
        <v>0.33</v>
      </c>
      <c r="F40" s="121">
        <f t="shared" ca="1" si="0"/>
        <v>0.33000003</v>
      </c>
      <c r="G40" s="127">
        <f t="shared" ca="1" si="1"/>
        <v>676.41000009799995</v>
      </c>
      <c r="H40" s="127">
        <f t="shared" ca="1" si="2"/>
        <v>98</v>
      </c>
      <c r="I40" s="126"/>
      <c r="J40" s="128" t="str">
        <f ca="1">OFFSET(Data!D$8,Calculation!$H40,0)</f>
        <v>محصول 98</v>
      </c>
      <c r="K40" s="128">
        <f ca="1">OFFSET(Data!E$8,Calculation!$H40,0)</f>
        <v>885</v>
      </c>
      <c r="L40" s="128">
        <f ca="1">OFFSET(Data!F$8,Calculation!$H40,0)</f>
        <v>343</v>
      </c>
      <c r="M40" s="128">
        <f ca="1">OFFSET(Data!G$8,Calculation!$H40,0)</f>
        <v>0.35</v>
      </c>
      <c r="N40" s="128">
        <f ca="1">OFFSET(Data!H$8,Calculation!$H40,0)</f>
        <v>0.65</v>
      </c>
      <c r="O40" s="128">
        <f ca="1">OFFSET(Data!I$8,Calculation!$H40,0)</f>
        <v>676.41</v>
      </c>
      <c r="P40" s="128" t="s">
        <v>124</v>
      </c>
    </row>
    <row r="41" spans="2:16">
      <c r="B41" s="44"/>
      <c r="C41" s="121">
        <f t="shared" si="4"/>
        <v>31</v>
      </c>
      <c r="D41" s="122" t="str">
        <f>Data!D39</f>
        <v>محصول 31</v>
      </c>
      <c r="E41" s="121">
        <f ca="1">OFFSET(Data!$D39,0,mySortCriteria)</f>
        <v>259.52</v>
      </c>
      <c r="F41" s="121">
        <f t="shared" ca="1" si="0"/>
        <v>259.520000031</v>
      </c>
      <c r="G41" s="127">
        <f t="shared" ca="1" si="1"/>
        <v>649.79000001099996</v>
      </c>
      <c r="H41" s="127">
        <f t="shared" ca="1" si="2"/>
        <v>11</v>
      </c>
      <c r="I41" s="126"/>
      <c r="J41" s="128" t="str">
        <f ca="1">OFFSET(Data!D$8,Calculation!$H41,0)</f>
        <v>محصول 11</v>
      </c>
      <c r="K41" s="128">
        <f ca="1">OFFSET(Data!E$8,Calculation!$H41,0)</f>
        <v>783</v>
      </c>
      <c r="L41" s="128">
        <f ca="1">OFFSET(Data!F$8,Calculation!$H41,0)</f>
        <v>299</v>
      </c>
      <c r="M41" s="128">
        <f ca="1">OFFSET(Data!G$8,Calculation!$H41,0)</f>
        <v>0.18</v>
      </c>
      <c r="N41" s="128">
        <f ca="1">OFFSET(Data!H$8,Calculation!$H41,0)</f>
        <v>0.82000000000000006</v>
      </c>
      <c r="O41" s="128">
        <f ca="1">OFFSET(Data!I$8,Calculation!$H41,0)</f>
        <v>649.79</v>
      </c>
      <c r="P41" s="128" t="s">
        <v>121</v>
      </c>
    </row>
    <row r="42" spans="2:16">
      <c r="B42" s="44"/>
      <c r="C42" s="121">
        <f t="shared" si="4"/>
        <v>32</v>
      </c>
      <c r="D42" s="122" t="str">
        <f>Data!D40</f>
        <v>محصول 32</v>
      </c>
      <c r="E42" s="121">
        <f ca="1">OFFSET(Data!$D40,0,mySortCriteria)</f>
        <v>915.26</v>
      </c>
      <c r="F42" s="121">
        <f t="shared" ca="1" si="0"/>
        <v>915.26000003199999</v>
      </c>
      <c r="G42" s="127">
        <f t="shared" ca="1" si="1"/>
        <v>646.45000007300007</v>
      </c>
      <c r="H42" s="127">
        <f t="shared" ca="1" si="2"/>
        <v>73</v>
      </c>
      <c r="I42" s="126"/>
      <c r="J42" s="128" t="str">
        <f ca="1">OFFSET(Data!D$8,Calculation!$H42,0)</f>
        <v>محصول 73</v>
      </c>
      <c r="K42" s="128">
        <f ca="1">OFFSET(Data!E$8,Calculation!$H42,0)</f>
        <v>350</v>
      </c>
      <c r="L42" s="128">
        <f ca="1">OFFSET(Data!F$8,Calculation!$H42,0)</f>
        <v>53</v>
      </c>
      <c r="M42" s="128">
        <f ca="1">OFFSET(Data!G$8,Calculation!$H42,0)</f>
        <v>0.17</v>
      </c>
      <c r="N42" s="128">
        <f ca="1">OFFSET(Data!H$8,Calculation!$H42,0)</f>
        <v>0.83</v>
      </c>
      <c r="O42" s="128">
        <f ca="1">OFFSET(Data!I$8,Calculation!$H42,0)</f>
        <v>646.45000000000005</v>
      </c>
      <c r="P42" s="128" t="s">
        <v>125</v>
      </c>
    </row>
    <row r="43" spans="2:16">
      <c r="B43" s="44"/>
      <c r="C43" s="121">
        <f t="shared" si="4"/>
        <v>33</v>
      </c>
      <c r="D43" s="122" t="str">
        <f>Data!D41</f>
        <v>محصول 33</v>
      </c>
      <c r="E43" s="121">
        <f ca="1">OFFSET(Data!$D41,0,mySortCriteria)</f>
        <v>117.46</v>
      </c>
      <c r="F43" s="121">
        <f t="shared" ref="F43:F74" ca="1" si="5">E43+$C43/1000000000</f>
        <v>117.460000033</v>
      </c>
      <c r="G43" s="127">
        <f t="shared" ca="1" si="1"/>
        <v>639.48000007899998</v>
      </c>
      <c r="H43" s="127">
        <f t="shared" ca="1" si="2"/>
        <v>79</v>
      </c>
      <c r="I43" s="126"/>
      <c r="J43" s="128" t="str">
        <f ca="1">OFFSET(Data!D$8,Calculation!$H43,0)</f>
        <v>محصول 79</v>
      </c>
      <c r="K43" s="128">
        <f ca="1">OFFSET(Data!E$8,Calculation!$H43,0)</f>
        <v>428</v>
      </c>
      <c r="L43" s="128">
        <f ca="1">OFFSET(Data!F$8,Calculation!$H43,0)</f>
        <v>124</v>
      </c>
      <c r="M43" s="128">
        <f ca="1">OFFSET(Data!G$8,Calculation!$H43,0)</f>
        <v>0.47</v>
      </c>
      <c r="N43" s="128">
        <f ca="1">OFFSET(Data!H$8,Calculation!$H43,0)</f>
        <v>0.53</v>
      </c>
      <c r="O43" s="128">
        <f ca="1">OFFSET(Data!I$8,Calculation!$H43,0)</f>
        <v>639.48</v>
      </c>
      <c r="P43" s="128" t="s">
        <v>125</v>
      </c>
    </row>
    <row r="44" spans="2:16">
      <c r="B44" s="44"/>
      <c r="C44" s="121">
        <f t="shared" si="4"/>
        <v>34</v>
      </c>
      <c r="D44" s="122" t="str">
        <f>Data!D42</f>
        <v>محصول 34</v>
      </c>
      <c r="E44" s="121">
        <f ca="1">OFFSET(Data!$D42,0,mySortCriteria)</f>
        <v>191.33</v>
      </c>
      <c r="F44" s="121">
        <f t="shared" ca="1" si="5"/>
        <v>191.33000003400002</v>
      </c>
      <c r="G44" s="127">
        <f t="shared" ca="1" si="1"/>
        <v>622.22000006100006</v>
      </c>
      <c r="H44" s="127">
        <f t="shared" ca="1" si="2"/>
        <v>61</v>
      </c>
      <c r="I44" s="126"/>
      <c r="J44" s="128" t="str">
        <f ca="1">OFFSET(Data!D$8,Calculation!$H44,0)</f>
        <v>محصول 61</v>
      </c>
      <c r="K44" s="128">
        <f ca="1">OFFSET(Data!E$8,Calculation!$H44,0)</f>
        <v>671</v>
      </c>
      <c r="L44" s="128">
        <f ca="1">OFFSET(Data!F$8,Calculation!$H44,0)</f>
        <v>488</v>
      </c>
      <c r="M44" s="128">
        <f ca="1">OFFSET(Data!G$8,Calculation!$H44,0)</f>
        <v>0.64</v>
      </c>
      <c r="N44" s="128">
        <f ca="1">OFFSET(Data!H$8,Calculation!$H44,0)</f>
        <v>0.36</v>
      </c>
      <c r="O44" s="128">
        <f ca="1">OFFSET(Data!I$8,Calculation!$H44,0)</f>
        <v>622.22</v>
      </c>
      <c r="P44" s="128" t="s">
        <v>123</v>
      </c>
    </row>
    <row r="45" spans="2:16">
      <c r="B45" s="44"/>
      <c r="C45" s="121">
        <f t="shared" si="4"/>
        <v>35</v>
      </c>
      <c r="D45" s="122" t="str">
        <f>Data!D43</f>
        <v>محصول 35</v>
      </c>
      <c r="E45" s="121">
        <f ca="1">OFFSET(Data!$D43,0,mySortCriteria)</f>
        <v>982.91</v>
      </c>
      <c r="F45" s="121">
        <f t="shared" ca="1" si="5"/>
        <v>982.91000003499994</v>
      </c>
      <c r="G45" s="127">
        <f t="shared" ca="1" si="1"/>
        <v>621.81000006599993</v>
      </c>
      <c r="H45" s="127">
        <f t="shared" ca="1" si="2"/>
        <v>66</v>
      </c>
      <c r="I45" s="126"/>
      <c r="J45" s="128" t="str">
        <f ca="1">OFFSET(Data!D$8,Calculation!$H45,0)</f>
        <v>محصول 66</v>
      </c>
      <c r="K45" s="128">
        <f ca="1">OFFSET(Data!E$8,Calculation!$H45,0)</f>
        <v>592</v>
      </c>
      <c r="L45" s="128">
        <f ca="1">OFFSET(Data!F$8,Calculation!$H45,0)</f>
        <v>253</v>
      </c>
      <c r="M45" s="128">
        <f ca="1">OFFSET(Data!G$8,Calculation!$H45,0)</f>
        <v>0.74</v>
      </c>
      <c r="N45" s="128">
        <f ca="1">OFFSET(Data!H$8,Calculation!$H45,0)</f>
        <v>0.26</v>
      </c>
      <c r="O45" s="128">
        <f ca="1">OFFSET(Data!I$8,Calculation!$H45,0)</f>
        <v>621.80999999999995</v>
      </c>
      <c r="P45" s="128" t="s">
        <v>124</v>
      </c>
    </row>
    <row r="46" spans="2:16">
      <c r="B46" s="44"/>
      <c r="C46" s="121">
        <f t="shared" si="4"/>
        <v>36</v>
      </c>
      <c r="D46" s="122" t="str">
        <f>Data!D44</f>
        <v>محصول 36</v>
      </c>
      <c r="E46" s="121">
        <f ca="1">OFFSET(Data!$D44,0,mySortCriteria)</f>
        <v>178.96</v>
      </c>
      <c r="F46" s="121">
        <f t="shared" ca="1" si="5"/>
        <v>178.960000036</v>
      </c>
      <c r="G46" s="127">
        <f t="shared" ca="1" si="1"/>
        <v>620.14000008200003</v>
      </c>
      <c r="H46" s="127">
        <f t="shared" ca="1" si="2"/>
        <v>82</v>
      </c>
      <c r="I46" s="126"/>
      <c r="J46" s="128" t="str">
        <f ca="1">OFFSET(Data!D$8,Calculation!$H46,0)</f>
        <v>محصول 82</v>
      </c>
      <c r="K46" s="128">
        <f ca="1">OFFSET(Data!E$8,Calculation!$H46,0)</f>
        <v>389</v>
      </c>
      <c r="L46" s="128">
        <f ca="1">OFFSET(Data!F$8,Calculation!$H46,0)</f>
        <v>19</v>
      </c>
      <c r="M46" s="128">
        <f ca="1">OFFSET(Data!G$8,Calculation!$H46,0)</f>
        <v>0.37</v>
      </c>
      <c r="N46" s="128">
        <f ca="1">OFFSET(Data!H$8,Calculation!$H46,0)</f>
        <v>0.63</v>
      </c>
      <c r="O46" s="128">
        <f ca="1">OFFSET(Data!I$8,Calculation!$H46,0)</f>
        <v>620.14</v>
      </c>
      <c r="P46" s="128" t="s">
        <v>127</v>
      </c>
    </row>
    <row r="47" spans="2:16">
      <c r="B47" s="44"/>
      <c r="C47" s="121">
        <f t="shared" si="4"/>
        <v>37</v>
      </c>
      <c r="D47" s="122" t="str">
        <f>Data!D45</f>
        <v>محصول 37</v>
      </c>
      <c r="E47" s="121">
        <f ca="1">OFFSET(Data!$D45,0,mySortCriteria)</f>
        <v>93.66</v>
      </c>
      <c r="F47" s="121">
        <f t="shared" ca="1" si="5"/>
        <v>93.660000037000003</v>
      </c>
      <c r="G47" s="127">
        <f t="shared" ca="1" si="1"/>
        <v>614.98000009300006</v>
      </c>
      <c r="H47" s="127">
        <f t="shared" ca="1" si="2"/>
        <v>93</v>
      </c>
      <c r="I47" s="126"/>
      <c r="J47" s="128" t="str">
        <f ca="1">OFFSET(Data!D$8,Calculation!$H47,0)</f>
        <v>محصول 93</v>
      </c>
      <c r="K47" s="128">
        <f ca="1">OFFSET(Data!E$8,Calculation!$H47,0)</f>
        <v>680</v>
      </c>
      <c r="L47" s="128">
        <f ca="1">OFFSET(Data!F$8,Calculation!$H47,0)</f>
        <v>49</v>
      </c>
      <c r="M47" s="128">
        <f ca="1">OFFSET(Data!G$8,Calculation!$H47,0)</f>
        <v>0.03</v>
      </c>
      <c r="N47" s="128">
        <f ca="1">OFFSET(Data!H$8,Calculation!$H47,0)</f>
        <v>0.97</v>
      </c>
      <c r="O47" s="128">
        <f ca="1">OFFSET(Data!I$8,Calculation!$H47,0)</f>
        <v>614.98</v>
      </c>
      <c r="P47" s="128" t="s">
        <v>124</v>
      </c>
    </row>
    <row r="48" spans="2:16">
      <c r="B48" s="44"/>
      <c r="C48" s="121">
        <f t="shared" si="4"/>
        <v>38</v>
      </c>
      <c r="D48" s="122" t="str">
        <f>Data!D46</f>
        <v>محصول 38</v>
      </c>
      <c r="E48" s="121">
        <f ca="1">OFFSET(Data!$D46,0,mySortCriteria)</f>
        <v>67.7</v>
      </c>
      <c r="F48" s="121">
        <f t="shared" ca="1" si="5"/>
        <v>67.700000037999999</v>
      </c>
      <c r="G48" s="127">
        <f t="shared" ca="1" si="1"/>
        <v>609.450000069</v>
      </c>
      <c r="H48" s="127">
        <f t="shared" ca="1" si="2"/>
        <v>69</v>
      </c>
      <c r="I48" s="126"/>
      <c r="J48" s="128" t="str">
        <f ca="1">OFFSET(Data!D$8,Calculation!$H48,0)</f>
        <v>محصول 69</v>
      </c>
      <c r="K48" s="128">
        <f ca="1">OFFSET(Data!E$8,Calculation!$H48,0)</f>
        <v>187</v>
      </c>
      <c r="L48" s="128">
        <f ca="1">OFFSET(Data!F$8,Calculation!$H48,0)</f>
        <v>392</v>
      </c>
      <c r="M48" s="128">
        <f ca="1">OFFSET(Data!G$8,Calculation!$H48,0)</f>
        <v>0.98</v>
      </c>
      <c r="N48" s="128">
        <f ca="1">OFFSET(Data!H$8,Calculation!$H48,0)</f>
        <v>2.0000000000000018E-2</v>
      </c>
      <c r="O48" s="128">
        <f ca="1">OFFSET(Data!I$8,Calculation!$H48,0)</f>
        <v>609.45000000000005</v>
      </c>
      <c r="P48" s="128" t="s">
        <v>127</v>
      </c>
    </row>
    <row r="49" spans="2:16">
      <c r="B49" s="44"/>
      <c r="C49" s="121">
        <f t="shared" si="4"/>
        <v>39</v>
      </c>
      <c r="D49" s="122" t="str">
        <f>Data!D47</f>
        <v>محصول 39</v>
      </c>
      <c r="E49" s="121">
        <f ca="1">OFFSET(Data!$D47,0,mySortCriteria)</f>
        <v>206.15</v>
      </c>
      <c r="F49" s="121">
        <f t="shared" ca="1" si="5"/>
        <v>206.15000003900002</v>
      </c>
      <c r="G49" s="127">
        <f t="shared" ca="1" si="1"/>
        <v>585.010000074</v>
      </c>
      <c r="H49" s="127">
        <f t="shared" ca="1" si="2"/>
        <v>74</v>
      </c>
      <c r="I49" s="126"/>
      <c r="J49" s="128" t="str">
        <f ca="1">OFFSET(Data!D$8,Calculation!$H49,0)</f>
        <v>محصول 74</v>
      </c>
      <c r="K49" s="128">
        <f ca="1">OFFSET(Data!E$8,Calculation!$H49,0)</f>
        <v>781</v>
      </c>
      <c r="L49" s="128">
        <f ca="1">OFFSET(Data!F$8,Calculation!$H49,0)</f>
        <v>319</v>
      </c>
      <c r="M49" s="128">
        <f ca="1">OFFSET(Data!G$8,Calculation!$H49,0)</f>
        <v>0.82</v>
      </c>
      <c r="N49" s="128">
        <f ca="1">OFFSET(Data!H$8,Calculation!$H49,0)</f>
        <v>0.18000000000000005</v>
      </c>
      <c r="O49" s="128">
        <f ca="1">OFFSET(Data!I$8,Calculation!$H49,0)</f>
        <v>585.01</v>
      </c>
      <c r="P49" s="128" t="s">
        <v>126</v>
      </c>
    </row>
    <row r="50" spans="2:16">
      <c r="B50" s="44"/>
      <c r="C50" s="121">
        <f t="shared" si="4"/>
        <v>40</v>
      </c>
      <c r="D50" s="122" t="str">
        <f>Data!D48</f>
        <v>محصول 40</v>
      </c>
      <c r="E50" s="121">
        <f ca="1">OFFSET(Data!$D48,0,mySortCriteria)</f>
        <v>53.51</v>
      </c>
      <c r="F50" s="121">
        <f t="shared" ca="1" si="5"/>
        <v>53.510000040000001</v>
      </c>
      <c r="G50" s="127">
        <f t="shared" ca="1" si="1"/>
        <v>577.15000007599997</v>
      </c>
      <c r="H50" s="127">
        <f t="shared" ca="1" si="2"/>
        <v>76</v>
      </c>
      <c r="I50" s="126"/>
      <c r="J50" s="128" t="str">
        <f ca="1">OFFSET(Data!D$8,Calculation!$H50,0)</f>
        <v>محصول 76</v>
      </c>
      <c r="K50" s="128">
        <f ca="1">OFFSET(Data!E$8,Calculation!$H50,0)</f>
        <v>496</v>
      </c>
      <c r="L50" s="128">
        <f ca="1">OFFSET(Data!F$8,Calculation!$H50,0)</f>
        <v>242</v>
      </c>
      <c r="M50" s="128">
        <f ca="1">OFFSET(Data!G$8,Calculation!$H50,0)</f>
        <v>0.83</v>
      </c>
      <c r="N50" s="128">
        <f ca="1">OFFSET(Data!H$8,Calculation!$H50,0)</f>
        <v>0.17000000000000004</v>
      </c>
      <c r="O50" s="128">
        <f ca="1">OFFSET(Data!I$8,Calculation!$H50,0)</f>
        <v>577.15</v>
      </c>
      <c r="P50" s="128" t="s">
        <v>124</v>
      </c>
    </row>
    <row r="51" spans="2:16">
      <c r="B51" s="44"/>
      <c r="C51" s="121">
        <f t="shared" si="4"/>
        <v>41</v>
      </c>
      <c r="D51" s="122" t="str">
        <f>Data!D49</f>
        <v>محصول 41</v>
      </c>
      <c r="E51" s="121">
        <f ca="1">OFFSET(Data!$D49,0,mySortCriteria)</f>
        <v>517.96</v>
      </c>
      <c r="F51" s="121">
        <f t="shared" ca="1" si="5"/>
        <v>517.96000004100006</v>
      </c>
      <c r="G51" s="127">
        <f t="shared" ca="1" si="1"/>
        <v>574.32000005800001</v>
      </c>
      <c r="H51" s="127">
        <f t="shared" ca="1" si="2"/>
        <v>58</v>
      </c>
      <c r="I51" s="126"/>
      <c r="J51" s="128" t="str">
        <f ca="1">OFFSET(Data!D$8,Calculation!$H51,0)</f>
        <v>محصول 58</v>
      </c>
      <c r="K51" s="128">
        <f ca="1">OFFSET(Data!E$8,Calculation!$H51,0)</f>
        <v>284</v>
      </c>
      <c r="L51" s="128">
        <f ca="1">OFFSET(Data!F$8,Calculation!$H51,0)</f>
        <v>286</v>
      </c>
      <c r="M51" s="128">
        <f ca="1">OFFSET(Data!G$8,Calculation!$H51,0)</f>
        <v>0.62</v>
      </c>
      <c r="N51" s="128">
        <f ca="1">OFFSET(Data!H$8,Calculation!$H51,0)</f>
        <v>0.38</v>
      </c>
      <c r="O51" s="128">
        <f ca="1">OFFSET(Data!I$8,Calculation!$H51,0)</f>
        <v>574.32000000000005</v>
      </c>
      <c r="P51" s="128" t="s">
        <v>128</v>
      </c>
    </row>
    <row r="52" spans="2:16">
      <c r="B52" s="44"/>
      <c r="C52" s="121">
        <f t="shared" si="4"/>
        <v>42</v>
      </c>
      <c r="D52" s="122" t="str">
        <f>Data!D50</f>
        <v>محصول 42</v>
      </c>
      <c r="E52" s="121">
        <f ca="1">OFFSET(Data!$D50,0,mySortCriteria)</f>
        <v>218.2</v>
      </c>
      <c r="F52" s="121">
        <f t="shared" ca="1" si="5"/>
        <v>218.200000042</v>
      </c>
      <c r="G52" s="127">
        <f t="shared" ca="1" si="1"/>
        <v>571.91000007799994</v>
      </c>
      <c r="H52" s="127">
        <f t="shared" ca="1" si="2"/>
        <v>78</v>
      </c>
      <c r="I52" s="126"/>
      <c r="J52" s="128" t="str">
        <f ca="1">OFFSET(Data!D$8,Calculation!$H52,0)</f>
        <v>محصول 78</v>
      </c>
      <c r="K52" s="128">
        <f ca="1">OFFSET(Data!E$8,Calculation!$H52,0)</f>
        <v>1053</v>
      </c>
      <c r="L52" s="128">
        <f ca="1">OFFSET(Data!F$8,Calculation!$H52,0)</f>
        <v>16</v>
      </c>
      <c r="M52" s="128">
        <f ca="1">OFFSET(Data!G$8,Calculation!$H52,0)</f>
        <v>0.02</v>
      </c>
      <c r="N52" s="128">
        <f ca="1">OFFSET(Data!H$8,Calculation!$H52,0)</f>
        <v>0.98</v>
      </c>
      <c r="O52" s="128">
        <f ca="1">OFFSET(Data!I$8,Calculation!$H52,0)</f>
        <v>571.91</v>
      </c>
      <c r="P52" s="128" t="s">
        <v>122</v>
      </c>
    </row>
    <row r="53" spans="2:16">
      <c r="B53" s="44"/>
      <c r="C53" s="121">
        <f t="shared" si="4"/>
        <v>43</v>
      </c>
      <c r="D53" s="122" t="str">
        <f>Data!D51</f>
        <v>محصول 43</v>
      </c>
      <c r="E53" s="121">
        <f ca="1">OFFSET(Data!$D51,0,mySortCriteria)</f>
        <v>514.29</v>
      </c>
      <c r="F53" s="121">
        <f t="shared" ca="1" si="5"/>
        <v>514.29000004299996</v>
      </c>
      <c r="G53" s="127">
        <f t="shared" ca="1" si="1"/>
        <v>568.95000004600001</v>
      </c>
      <c r="H53" s="127">
        <f t="shared" ca="1" si="2"/>
        <v>46</v>
      </c>
      <c r="I53" s="126"/>
      <c r="J53" s="128" t="str">
        <f ca="1">OFFSET(Data!D$8,Calculation!$H53,0)</f>
        <v>محصول 46</v>
      </c>
      <c r="K53" s="128">
        <f ca="1">OFFSET(Data!E$8,Calculation!$H53,0)</f>
        <v>673</v>
      </c>
      <c r="L53" s="128">
        <f ca="1">OFFSET(Data!F$8,Calculation!$H53,0)</f>
        <v>352</v>
      </c>
      <c r="M53" s="128">
        <f ca="1">OFFSET(Data!G$8,Calculation!$H53,0)</f>
        <v>0.11</v>
      </c>
      <c r="N53" s="128">
        <f ca="1">OFFSET(Data!H$8,Calculation!$H53,0)</f>
        <v>0.89</v>
      </c>
      <c r="O53" s="128">
        <f ca="1">OFFSET(Data!I$8,Calculation!$H53,0)</f>
        <v>568.95000000000005</v>
      </c>
      <c r="P53" s="128" t="s">
        <v>122</v>
      </c>
    </row>
    <row r="54" spans="2:16">
      <c r="B54" s="44"/>
      <c r="C54" s="121">
        <f t="shared" si="4"/>
        <v>44</v>
      </c>
      <c r="D54" s="122" t="str">
        <f>Data!D52</f>
        <v>محصول 44</v>
      </c>
      <c r="E54" s="121">
        <f ca="1">OFFSET(Data!$D52,0,mySortCriteria)</f>
        <v>153.76</v>
      </c>
      <c r="F54" s="121">
        <f t="shared" ca="1" si="5"/>
        <v>153.76000004399998</v>
      </c>
      <c r="G54" s="127">
        <f t="shared" ca="1" si="1"/>
        <v>558.06000008299998</v>
      </c>
      <c r="H54" s="127">
        <f t="shared" ca="1" si="2"/>
        <v>83</v>
      </c>
      <c r="I54" s="126"/>
      <c r="J54" s="128" t="str">
        <f ca="1">OFFSET(Data!D$8,Calculation!$H54,0)</f>
        <v>محصول 83</v>
      </c>
      <c r="K54" s="128">
        <f ca="1">OFFSET(Data!E$8,Calculation!$H54,0)</f>
        <v>913</v>
      </c>
      <c r="L54" s="128">
        <f ca="1">OFFSET(Data!F$8,Calculation!$H54,0)</f>
        <v>115</v>
      </c>
      <c r="M54" s="128">
        <f ca="1">OFFSET(Data!G$8,Calculation!$H54,0)</f>
        <v>0.12</v>
      </c>
      <c r="N54" s="128">
        <f ca="1">OFFSET(Data!H$8,Calculation!$H54,0)</f>
        <v>0.88</v>
      </c>
      <c r="O54" s="128">
        <f ca="1">OFFSET(Data!I$8,Calculation!$H54,0)</f>
        <v>558.05999999999995</v>
      </c>
      <c r="P54" s="128" t="s">
        <v>122</v>
      </c>
    </row>
    <row r="55" spans="2:16">
      <c r="B55" s="44"/>
      <c r="C55" s="121">
        <f t="shared" si="4"/>
        <v>45</v>
      </c>
      <c r="D55" s="122" t="str">
        <f>Data!D53</f>
        <v>محصول 45</v>
      </c>
      <c r="E55" s="121">
        <f ca="1">OFFSET(Data!$D53,0,mySortCriteria)</f>
        <v>101.97</v>
      </c>
      <c r="F55" s="121">
        <f t="shared" ca="1" si="5"/>
        <v>101.97000004499999</v>
      </c>
      <c r="G55" s="127">
        <f t="shared" ca="1" si="1"/>
        <v>541.55000006699993</v>
      </c>
      <c r="H55" s="127">
        <f t="shared" ca="1" si="2"/>
        <v>67</v>
      </c>
      <c r="I55" s="126"/>
      <c r="J55" s="128" t="str">
        <f ca="1">OFFSET(Data!D$8,Calculation!$H55,0)</f>
        <v>محصول 67</v>
      </c>
      <c r="K55" s="128">
        <f ca="1">OFFSET(Data!E$8,Calculation!$H55,0)</f>
        <v>870</v>
      </c>
      <c r="L55" s="128">
        <f ca="1">OFFSET(Data!F$8,Calculation!$H55,0)</f>
        <v>73</v>
      </c>
      <c r="M55" s="128">
        <f ca="1">OFFSET(Data!G$8,Calculation!$H55,0)</f>
        <v>0.08</v>
      </c>
      <c r="N55" s="128">
        <f ca="1">OFFSET(Data!H$8,Calculation!$H55,0)</f>
        <v>0.92</v>
      </c>
      <c r="O55" s="128">
        <f ca="1">OFFSET(Data!I$8,Calculation!$H55,0)</f>
        <v>541.54999999999995</v>
      </c>
      <c r="P55" s="128" t="s">
        <v>122</v>
      </c>
    </row>
    <row r="56" spans="2:16">
      <c r="B56" s="44"/>
      <c r="C56" s="121">
        <f t="shared" si="4"/>
        <v>46</v>
      </c>
      <c r="D56" s="122" t="str">
        <f>Data!D54</f>
        <v>محصول 46</v>
      </c>
      <c r="E56" s="121">
        <f ca="1">OFFSET(Data!$D54,0,mySortCriteria)</f>
        <v>568.95000000000005</v>
      </c>
      <c r="F56" s="121">
        <f t="shared" ca="1" si="5"/>
        <v>568.95000004600001</v>
      </c>
      <c r="G56" s="127">
        <f t="shared" ca="1" si="1"/>
        <v>532.21000000800007</v>
      </c>
      <c r="H56" s="127">
        <f t="shared" ca="1" si="2"/>
        <v>8</v>
      </c>
      <c r="I56" s="126"/>
      <c r="J56" s="128" t="str">
        <f ca="1">OFFSET(Data!D$8,Calculation!$H56,0)</f>
        <v>محصول 8</v>
      </c>
      <c r="K56" s="128">
        <f ca="1">OFFSET(Data!E$8,Calculation!$H56,0)</f>
        <v>107</v>
      </c>
      <c r="L56" s="128">
        <f ca="1">OFFSET(Data!F$8,Calculation!$H56,0)</f>
        <v>16</v>
      </c>
      <c r="M56" s="128">
        <f ca="1">OFFSET(Data!G$8,Calculation!$H56,0)</f>
        <v>0.59</v>
      </c>
      <c r="N56" s="128">
        <f ca="1">OFFSET(Data!H$8,Calculation!$H56,0)</f>
        <v>0.41000000000000003</v>
      </c>
      <c r="O56" s="128">
        <f ca="1">OFFSET(Data!I$8,Calculation!$H56,0)</f>
        <v>532.21</v>
      </c>
      <c r="P56" s="128" t="s">
        <v>123</v>
      </c>
    </row>
    <row r="57" spans="2:16">
      <c r="B57" s="44"/>
      <c r="C57" s="121">
        <f t="shared" si="4"/>
        <v>47</v>
      </c>
      <c r="D57" s="122" t="str">
        <f>Data!D55</f>
        <v>محصول 47</v>
      </c>
      <c r="E57" s="121">
        <f ca="1">OFFSET(Data!$D55,0,mySortCriteria)</f>
        <v>973.82</v>
      </c>
      <c r="F57" s="121">
        <f t="shared" ca="1" si="5"/>
        <v>973.82000004700001</v>
      </c>
      <c r="G57" s="127">
        <f t="shared" ca="1" si="1"/>
        <v>517.96000004100006</v>
      </c>
      <c r="H57" s="127">
        <f t="shared" ca="1" si="2"/>
        <v>41</v>
      </c>
      <c r="I57" s="126"/>
      <c r="J57" s="128" t="str">
        <f ca="1">OFFSET(Data!D$8,Calculation!$H57,0)</f>
        <v>محصول 41</v>
      </c>
      <c r="K57" s="128">
        <f ca="1">OFFSET(Data!E$8,Calculation!$H57,0)</f>
        <v>767</v>
      </c>
      <c r="L57" s="128">
        <f ca="1">OFFSET(Data!F$8,Calculation!$H57,0)</f>
        <v>380</v>
      </c>
      <c r="M57" s="128">
        <f ca="1">OFFSET(Data!G$8,Calculation!$H57,0)</f>
        <v>0.86</v>
      </c>
      <c r="N57" s="128">
        <f ca="1">OFFSET(Data!H$8,Calculation!$H57,0)</f>
        <v>0.14000000000000001</v>
      </c>
      <c r="O57" s="128">
        <f ca="1">OFFSET(Data!I$8,Calculation!$H57,0)</f>
        <v>517.96</v>
      </c>
      <c r="P57" s="128" t="s">
        <v>122</v>
      </c>
    </row>
    <row r="58" spans="2:16">
      <c r="B58" s="44"/>
      <c r="C58" s="121">
        <f t="shared" si="4"/>
        <v>48</v>
      </c>
      <c r="D58" s="122" t="str">
        <f>Data!D56</f>
        <v>محصول 48</v>
      </c>
      <c r="E58" s="121">
        <f ca="1">OFFSET(Data!$D56,0,mySortCriteria)</f>
        <v>793.37</v>
      </c>
      <c r="F58" s="121">
        <f t="shared" ca="1" si="5"/>
        <v>793.37000004799995</v>
      </c>
      <c r="G58" s="127">
        <f t="shared" ca="1" si="1"/>
        <v>516.88000005000004</v>
      </c>
      <c r="H58" s="127">
        <f t="shared" ca="1" si="2"/>
        <v>50</v>
      </c>
      <c r="I58" s="126"/>
      <c r="J58" s="128" t="str">
        <f ca="1">OFFSET(Data!D$8,Calculation!$H58,0)</f>
        <v>محصول 50</v>
      </c>
      <c r="K58" s="128">
        <f ca="1">OFFSET(Data!E$8,Calculation!$H58,0)</f>
        <v>394</v>
      </c>
      <c r="L58" s="128">
        <f ca="1">OFFSET(Data!F$8,Calculation!$H58,0)</f>
        <v>405</v>
      </c>
      <c r="M58" s="128">
        <f ca="1">OFFSET(Data!G$8,Calculation!$H58,0)</f>
        <v>0.1</v>
      </c>
      <c r="N58" s="128">
        <f ca="1">OFFSET(Data!H$8,Calculation!$H58,0)</f>
        <v>0.9</v>
      </c>
      <c r="O58" s="128">
        <f ca="1">OFFSET(Data!I$8,Calculation!$H58,0)</f>
        <v>516.88</v>
      </c>
      <c r="P58" s="128" t="s">
        <v>128</v>
      </c>
    </row>
    <row r="59" spans="2:16">
      <c r="B59" s="44"/>
      <c r="C59" s="121">
        <f t="shared" si="4"/>
        <v>49</v>
      </c>
      <c r="D59" s="122" t="str">
        <f>Data!D57</f>
        <v>محصول 49</v>
      </c>
      <c r="E59" s="121">
        <f ca="1">OFFSET(Data!$D57,0,mySortCriteria)</f>
        <v>948.59</v>
      </c>
      <c r="F59" s="121">
        <f t="shared" ca="1" si="5"/>
        <v>948.59000004900008</v>
      </c>
      <c r="G59" s="127">
        <f t="shared" ca="1" si="1"/>
        <v>514.92000005599994</v>
      </c>
      <c r="H59" s="127">
        <f t="shared" ca="1" si="2"/>
        <v>56</v>
      </c>
      <c r="I59" s="126"/>
      <c r="J59" s="128" t="str">
        <f ca="1">OFFSET(Data!D$8,Calculation!$H59,0)</f>
        <v>محصول 56</v>
      </c>
      <c r="K59" s="128">
        <f ca="1">OFFSET(Data!E$8,Calculation!$H59,0)</f>
        <v>891</v>
      </c>
      <c r="L59" s="128">
        <f ca="1">OFFSET(Data!F$8,Calculation!$H59,0)</f>
        <v>339</v>
      </c>
      <c r="M59" s="128">
        <f ca="1">OFFSET(Data!G$8,Calculation!$H59,0)</f>
        <v>0.92</v>
      </c>
      <c r="N59" s="128">
        <f ca="1">OFFSET(Data!H$8,Calculation!$H59,0)</f>
        <v>7.999999999999996E-2</v>
      </c>
      <c r="O59" s="128">
        <f ca="1">OFFSET(Data!I$8,Calculation!$H59,0)</f>
        <v>514.91999999999996</v>
      </c>
      <c r="P59" s="128" t="s">
        <v>126</v>
      </c>
    </row>
    <row r="60" spans="2:16">
      <c r="B60" s="44"/>
      <c r="C60" s="121">
        <f t="shared" si="4"/>
        <v>50</v>
      </c>
      <c r="D60" s="122" t="str">
        <f>Data!D58</f>
        <v>محصول 50</v>
      </c>
      <c r="E60" s="121">
        <f ca="1">OFFSET(Data!$D58,0,mySortCriteria)</f>
        <v>516.88</v>
      </c>
      <c r="F60" s="121">
        <f t="shared" ca="1" si="5"/>
        <v>516.88000005000004</v>
      </c>
      <c r="G60" s="127">
        <f t="shared" ca="1" si="1"/>
        <v>514.29000004299996</v>
      </c>
      <c r="H60" s="127">
        <f t="shared" ca="1" si="2"/>
        <v>43</v>
      </c>
      <c r="I60" s="126"/>
      <c r="J60" s="128" t="str">
        <f ca="1">OFFSET(Data!D$8,Calculation!$H60,0)</f>
        <v>محصول 43</v>
      </c>
      <c r="K60" s="128">
        <f ca="1">OFFSET(Data!E$8,Calculation!$H60,0)</f>
        <v>180</v>
      </c>
      <c r="L60" s="128">
        <f ca="1">OFFSET(Data!F$8,Calculation!$H60,0)</f>
        <v>478</v>
      </c>
      <c r="M60" s="128">
        <f ca="1">OFFSET(Data!G$8,Calculation!$H60,0)</f>
        <v>0.67</v>
      </c>
      <c r="N60" s="128">
        <f ca="1">OFFSET(Data!H$8,Calculation!$H60,0)</f>
        <v>0.32999999999999996</v>
      </c>
      <c r="O60" s="128">
        <f ca="1">OFFSET(Data!I$8,Calculation!$H60,0)</f>
        <v>514.29</v>
      </c>
      <c r="P60" s="128" t="s">
        <v>121</v>
      </c>
    </row>
    <row r="61" spans="2:16">
      <c r="B61" s="44"/>
      <c r="C61" s="121">
        <f t="shared" si="4"/>
        <v>51</v>
      </c>
      <c r="D61" s="122" t="str">
        <f>Data!D59</f>
        <v>محصول 51</v>
      </c>
      <c r="E61" s="121">
        <f ca="1">OFFSET(Data!$D59,0,mySortCriteria)</f>
        <v>880.23</v>
      </c>
      <c r="F61" s="121">
        <f t="shared" ca="1" si="5"/>
        <v>880.23000005100005</v>
      </c>
      <c r="G61" s="127">
        <f t="shared" ca="1" si="1"/>
        <v>503.340000003</v>
      </c>
      <c r="H61" s="127">
        <f t="shared" ca="1" si="2"/>
        <v>3</v>
      </c>
      <c r="I61" s="126"/>
      <c r="J61" s="128" t="str">
        <f ca="1">OFFSET(Data!D$8,Calculation!$H61,0)</f>
        <v>محصول 3</v>
      </c>
      <c r="K61" s="128">
        <f ca="1">OFFSET(Data!E$8,Calculation!$H61,0)</f>
        <v>760</v>
      </c>
      <c r="L61" s="128">
        <f ca="1">OFFSET(Data!F$8,Calculation!$H61,0)</f>
        <v>9</v>
      </c>
      <c r="M61" s="128">
        <f ca="1">OFFSET(Data!G$8,Calculation!$H61,0)</f>
        <v>0.95</v>
      </c>
      <c r="N61" s="128">
        <f ca="1">OFFSET(Data!H$8,Calculation!$H61,0)</f>
        <v>5.0000000000000044E-2</v>
      </c>
      <c r="O61" s="128">
        <f ca="1">OFFSET(Data!I$8,Calculation!$H61,0)</f>
        <v>503.34</v>
      </c>
      <c r="P61" s="128" t="s">
        <v>127</v>
      </c>
    </row>
    <row r="62" spans="2:16">
      <c r="B62" s="44"/>
      <c r="C62" s="121">
        <f t="shared" si="4"/>
        <v>52</v>
      </c>
      <c r="D62" s="122" t="str">
        <f>Data!D60</f>
        <v>محصول 52</v>
      </c>
      <c r="E62" s="121">
        <f ca="1">OFFSET(Data!$D60,0,mySortCriteria)</f>
        <v>136.75</v>
      </c>
      <c r="F62" s="121">
        <f t="shared" ca="1" si="5"/>
        <v>136.75000005199999</v>
      </c>
      <c r="G62" s="127">
        <f t="shared" ca="1" si="1"/>
        <v>482.87000009399998</v>
      </c>
      <c r="H62" s="127">
        <f t="shared" ca="1" si="2"/>
        <v>94</v>
      </c>
      <c r="I62" s="126"/>
      <c r="J62" s="128" t="str">
        <f ca="1">OFFSET(Data!D$8,Calculation!$H62,0)</f>
        <v>محصول 94</v>
      </c>
      <c r="K62" s="128">
        <f ca="1">OFFSET(Data!E$8,Calculation!$H62,0)</f>
        <v>1355</v>
      </c>
      <c r="L62" s="128">
        <f ca="1">OFFSET(Data!F$8,Calculation!$H62,0)</f>
        <v>423</v>
      </c>
      <c r="M62" s="128">
        <f ca="1">OFFSET(Data!G$8,Calculation!$H62,0)</f>
        <v>0.63</v>
      </c>
      <c r="N62" s="128">
        <f ca="1">OFFSET(Data!H$8,Calculation!$H62,0)</f>
        <v>0.37</v>
      </c>
      <c r="O62" s="128">
        <f ca="1">OFFSET(Data!I$8,Calculation!$H62,0)</f>
        <v>482.87</v>
      </c>
      <c r="P62" s="128" t="s">
        <v>128</v>
      </c>
    </row>
    <row r="63" spans="2:16">
      <c r="B63" s="44"/>
      <c r="C63" s="121">
        <f t="shared" si="4"/>
        <v>53</v>
      </c>
      <c r="D63" s="122" t="str">
        <f>Data!D61</f>
        <v>محصول 53</v>
      </c>
      <c r="E63" s="121">
        <f ca="1">OFFSET(Data!$D61,0,mySortCriteria)</f>
        <v>992.41</v>
      </c>
      <c r="F63" s="121">
        <f t="shared" ca="1" si="5"/>
        <v>992.41000005299998</v>
      </c>
      <c r="G63" s="127">
        <f t="shared" ca="1" si="1"/>
        <v>477.47000000500003</v>
      </c>
      <c r="H63" s="127">
        <f t="shared" ca="1" si="2"/>
        <v>5</v>
      </c>
      <c r="I63" s="126"/>
      <c r="J63" s="128" t="str">
        <f ca="1">OFFSET(Data!D$8,Calculation!$H63,0)</f>
        <v>محصول 5</v>
      </c>
      <c r="K63" s="128">
        <f ca="1">OFFSET(Data!E$8,Calculation!$H63,0)</f>
        <v>1345</v>
      </c>
      <c r="L63" s="128">
        <f ca="1">OFFSET(Data!F$8,Calculation!$H63,0)</f>
        <v>130</v>
      </c>
      <c r="M63" s="128">
        <f ca="1">OFFSET(Data!G$8,Calculation!$H63,0)</f>
        <v>0.57999999999999996</v>
      </c>
      <c r="N63" s="128">
        <f ca="1">OFFSET(Data!H$8,Calculation!$H63,0)</f>
        <v>0.42000000000000004</v>
      </c>
      <c r="O63" s="128">
        <f ca="1">OFFSET(Data!I$8,Calculation!$H63,0)</f>
        <v>477.47</v>
      </c>
      <c r="P63" s="128" t="s">
        <v>128</v>
      </c>
    </row>
    <row r="64" spans="2:16">
      <c r="B64" s="44"/>
      <c r="C64" s="121">
        <f t="shared" si="4"/>
        <v>54</v>
      </c>
      <c r="D64" s="122" t="str">
        <f>Data!D62</f>
        <v>محصول 54</v>
      </c>
      <c r="E64" s="121">
        <f ca="1">OFFSET(Data!$D62,0,mySortCriteria)</f>
        <v>960.61</v>
      </c>
      <c r="F64" s="121">
        <f t="shared" ca="1" si="5"/>
        <v>960.61000005400001</v>
      </c>
      <c r="G64" s="127">
        <f t="shared" ca="1" si="1"/>
        <v>453.03000009599998</v>
      </c>
      <c r="H64" s="127">
        <f t="shared" ca="1" si="2"/>
        <v>96</v>
      </c>
      <c r="I64" s="126"/>
      <c r="J64" s="128" t="str">
        <f ca="1">OFFSET(Data!D$8,Calculation!$H64,0)</f>
        <v>محصول 96</v>
      </c>
      <c r="K64" s="128">
        <f ca="1">OFFSET(Data!E$8,Calculation!$H64,0)</f>
        <v>1102</v>
      </c>
      <c r="L64" s="128">
        <f ca="1">OFFSET(Data!F$8,Calculation!$H64,0)</f>
        <v>69</v>
      </c>
      <c r="M64" s="128">
        <f ca="1">OFFSET(Data!G$8,Calculation!$H64,0)</f>
        <v>0.16</v>
      </c>
      <c r="N64" s="128">
        <f ca="1">OFFSET(Data!H$8,Calculation!$H64,0)</f>
        <v>0.84</v>
      </c>
      <c r="O64" s="128">
        <f ca="1">OFFSET(Data!I$8,Calculation!$H64,0)</f>
        <v>453.03</v>
      </c>
      <c r="P64" s="128" t="s">
        <v>123</v>
      </c>
    </row>
    <row r="65" spans="2:16">
      <c r="B65" s="44"/>
      <c r="C65" s="121">
        <f t="shared" si="4"/>
        <v>55</v>
      </c>
      <c r="D65" s="122" t="str">
        <f>Data!D63</f>
        <v>محصول 55</v>
      </c>
      <c r="E65" s="121">
        <f ca="1">OFFSET(Data!$D63,0,mySortCriteria)</f>
        <v>34.5</v>
      </c>
      <c r="F65" s="121">
        <f t="shared" ca="1" si="5"/>
        <v>34.500000055000001</v>
      </c>
      <c r="G65" s="127">
        <f t="shared" ca="1" si="1"/>
        <v>449.00000007</v>
      </c>
      <c r="H65" s="127">
        <f t="shared" ca="1" si="2"/>
        <v>70</v>
      </c>
      <c r="I65" s="126"/>
      <c r="J65" s="128" t="str">
        <f ca="1">OFFSET(Data!D$8,Calculation!$H65,0)</f>
        <v>محصول 70</v>
      </c>
      <c r="K65" s="128">
        <f ca="1">OFFSET(Data!E$8,Calculation!$H65,0)</f>
        <v>357</v>
      </c>
      <c r="L65" s="128">
        <f ca="1">OFFSET(Data!F$8,Calculation!$H65,0)</f>
        <v>345</v>
      </c>
      <c r="M65" s="128">
        <f ca="1">OFFSET(Data!G$8,Calculation!$H65,0)</f>
        <v>0.72</v>
      </c>
      <c r="N65" s="128">
        <f ca="1">OFFSET(Data!H$8,Calculation!$H65,0)</f>
        <v>0.28000000000000003</v>
      </c>
      <c r="O65" s="128">
        <f ca="1">OFFSET(Data!I$8,Calculation!$H65,0)</f>
        <v>449</v>
      </c>
      <c r="P65" s="128" t="s">
        <v>121</v>
      </c>
    </row>
    <row r="66" spans="2:16">
      <c r="B66" s="44"/>
      <c r="C66" s="121">
        <f t="shared" si="4"/>
        <v>56</v>
      </c>
      <c r="D66" s="122" t="str">
        <f>Data!D64</f>
        <v>محصول 56</v>
      </c>
      <c r="E66" s="121">
        <f ca="1">OFFSET(Data!$D64,0,mySortCriteria)</f>
        <v>514.91999999999996</v>
      </c>
      <c r="F66" s="121">
        <f t="shared" ca="1" si="5"/>
        <v>514.92000005599994</v>
      </c>
      <c r="G66" s="127">
        <f t="shared" ca="1" si="1"/>
        <v>441.910000072</v>
      </c>
      <c r="H66" s="127">
        <f t="shared" ca="1" si="2"/>
        <v>72</v>
      </c>
      <c r="I66" s="126"/>
      <c r="J66" s="128" t="str">
        <f ca="1">OFFSET(Data!D$8,Calculation!$H66,0)</f>
        <v>محصول 72</v>
      </c>
      <c r="K66" s="128">
        <f ca="1">OFFSET(Data!E$8,Calculation!$H66,0)</f>
        <v>793</v>
      </c>
      <c r="L66" s="128">
        <f ca="1">OFFSET(Data!F$8,Calculation!$H66,0)</f>
        <v>301</v>
      </c>
      <c r="M66" s="128">
        <f ca="1">OFFSET(Data!G$8,Calculation!$H66,0)</f>
        <v>0.81</v>
      </c>
      <c r="N66" s="128">
        <f ca="1">OFFSET(Data!H$8,Calculation!$H66,0)</f>
        <v>0.18999999999999995</v>
      </c>
      <c r="O66" s="128">
        <f ca="1">OFFSET(Data!I$8,Calculation!$H66,0)</f>
        <v>441.91</v>
      </c>
      <c r="P66" s="128" t="s">
        <v>124</v>
      </c>
    </row>
    <row r="67" spans="2:16">
      <c r="B67" s="44"/>
      <c r="C67" s="121">
        <f t="shared" si="4"/>
        <v>57</v>
      </c>
      <c r="D67" s="122" t="str">
        <f>Data!D65</f>
        <v>محصول 57</v>
      </c>
      <c r="E67" s="121">
        <f ca="1">OFFSET(Data!$D65,0,mySortCriteria)</f>
        <v>369.97</v>
      </c>
      <c r="F67" s="121">
        <f t="shared" ca="1" si="5"/>
        <v>369.97000005700005</v>
      </c>
      <c r="G67" s="127">
        <f t="shared" ca="1" si="1"/>
        <v>411.090000019</v>
      </c>
      <c r="H67" s="127">
        <f t="shared" ca="1" si="2"/>
        <v>19</v>
      </c>
      <c r="I67" s="126"/>
      <c r="J67" s="128" t="str">
        <f ca="1">OFFSET(Data!D$8,Calculation!$H67,0)</f>
        <v>محصول 19</v>
      </c>
      <c r="K67" s="128">
        <f ca="1">OFFSET(Data!E$8,Calculation!$H67,0)</f>
        <v>1350</v>
      </c>
      <c r="L67" s="128">
        <f ca="1">OFFSET(Data!F$8,Calculation!$H67,0)</f>
        <v>398</v>
      </c>
      <c r="M67" s="128">
        <f ca="1">OFFSET(Data!G$8,Calculation!$H67,0)</f>
        <v>0.68</v>
      </c>
      <c r="N67" s="128">
        <f ca="1">OFFSET(Data!H$8,Calculation!$H67,0)</f>
        <v>0.31999999999999995</v>
      </c>
      <c r="O67" s="128">
        <f ca="1">OFFSET(Data!I$8,Calculation!$H67,0)</f>
        <v>411.09</v>
      </c>
      <c r="P67" s="128" t="s">
        <v>123</v>
      </c>
    </row>
    <row r="68" spans="2:16">
      <c r="B68" s="44"/>
      <c r="C68" s="121">
        <f t="shared" si="4"/>
        <v>58</v>
      </c>
      <c r="D68" s="122" t="str">
        <f>Data!D66</f>
        <v>محصول 58</v>
      </c>
      <c r="E68" s="121">
        <f ca="1">OFFSET(Data!$D66,0,mySortCriteria)</f>
        <v>574.32000000000005</v>
      </c>
      <c r="F68" s="121">
        <f t="shared" ca="1" si="5"/>
        <v>574.32000005800001</v>
      </c>
      <c r="G68" s="127">
        <f t="shared" ca="1" si="1"/>
        <v>404.07000001400002</v>
      </c>
      <c r="H68" s="127">
        <f t="shared" ca="1" si="2"/>
        <v>14</v>
      </c>
      <c r="I68" s="126"/>
      <c r="J68" s="128" t="str">
        <f ca="1">OFFSET(Data!D$8,Calculation!$H68,0)</f>
        <v>محصول 14</v>
      </c>
      <c r="K68" s="128">
        <f ca="1">OFFSET(Data!E$8,Calculation!$H68,0)</f>
        <v>682</v>
      </c>
      <c r="L68" s="128">
        <f ca="1">OFFSET(Data!F$8,Calculation!$H68,0)</f>
        <v>417</v>
      </c>
      <c r="M68" s="128">
        <f ca="1">OFFSET(Data!G$8,Calculation!$H68,0)</f>
        <v>0.41</v>
      </c>
      <c r="N68" s="128">
        <f ca="1">OFFSET(Data!H$8,Calculation!$H68,0)</f>
        <v>0.59000000000000008</v>
      </c>
      <c r="O68" s="128">
        <f ca="1">OFFSET(Data!I$8,Calculation!$H68,0)</f>
        <v>404.07</v>
      </c>
      <c r="P68" s="128" t="s">
        <v>123</v>
      </c>
    </row>
    <row r="69" spans="2:16">
      <c r="B69" s="44"/>
      <c r="C69" s="121">
        <f t="shared" si="4"/>
        <v>59</v>
      </c>
      <c r="D69" s="122" t="str">
        <f>Data!D67</f>
        <v>محصول 59</v>
      </c>
      <c r="E69" s="121">
        <f ca="1">OFFSET(Data!$D67,0,mySortCriteria)</f>
        <v>79.95</v>
      </c>
      <c r="F69" s="121">
        <f t="shared" ca="1" si="5"/>
        <v>79.950000059000004</v>
      </c>
      <c r="G69" s="127">
        <f t="shared" ca="1" si="1"/>
        <v>386.26000002899997</v>
      </c>
      <c r="H69" s="127">
        <f t="shared" ca="1" si="2"/>
        <v>29</v>
      </c>
      <c r="I69" s="126"/>
      <c r="J69" s="128" t="str">
        <f ca="1">OFFSET(Data!D$8,Calculation!$H69,0)</f>
        <v>محصول 29</v>
      </c>
      <c r="K69" s="128">
        <f ca="1">OFFSET(Data!E$8,Calculation!$H69,0)</f>
        <v>923</v>
      </c>
      <c r="L69" s="128">
        <f ca="1">OFFSET(Data!F$8,Calculation!$H69,0)</f>
        <v>116</v>
      </c>
      <c r="M69" s="128">
        <f ca="1">OFFSET(Data!G$8,Calculation!$H69,0)</f>
        <v>0.61</v>
      </c>
      <c r="N69" s="128">
        <f ca="1">OFFSET(Data!H$8,Calculation!$H69,0)</f>
        <v>0.39</v>
      </c>
      <c r="O69" s="128">
        <f ca="1">OFFSET(Data!I$8,Calculation!$H69,0)</f>
        <v>386.26</v>
      </c>
      <c r="P69" s="128" t="s">
        <v>127</v>
      </c>
    </row>
    <row r="70" spans="2:16">
      <c r="B70" s="44"/>
      <c r="C70" s="121">
        <f t="shared" si="4"/>
        <v>60</v>
      </c>
      <c r="D70" s="122" t="str">
        <f>Data!D68</f>
        <v>محصول 60</v>
      </c>
      <c r="E70" s="121">
        <f ca="1">OFFSET(Data!$D68,0,mySortCriteria)</f>
        <v>147.34</v>
      </c>
      <c r="F70" s="121">
        <f t="shared" ca="1" si="5"/>
        <v>147.34000005999999</v>
      </c>
      <c r="G70" s="127">
        <f t="shared" ca="1" si="1"/>
        <v>384.97000009200002</v>
      </c>
      <c r="H70" s="127">
        <f t="shared" ca="1" si="2"/>
        <v>92</v>
      </c>
      <c r="I70" s="126"/>
      <c r="J70" s="128" t="str">
        <f ca="1">OFFSET(Data!D$8,Calculation!$H70,0)</f>
        <v>محصول 92</v>
      </c>
      <c r="K70" s="128">
        <f ca="1">OFFSET(Data!E$8,Calculation!$H70,0)</f>
        <v>130</v>
      </c>
      <c r="L70" s="128">
        <f ca="1">OFFSET(Data!F$8,Calculation!$H70,0)</f>
        <v>244</v>
      </c>
      <c r="M70" s="128">
        <f ca="1">OFFSET(Data!G$8,Calculation!$H70,0)</f>
        <v>0.08</v>
      </c>
      <c r="N70" s="128">
        <f ca="1">OFFSET(Data!H$8,Calculation!$H70,0)</f>
        <v>0.92</v>
      </c>
      <c r="O70" s="128">
        <f ca="1">OFFSET(Data!I$8,Calculation!$H70,0)</f>
        <v>384.97</v>
      </c>
      <c r="P70" s="128" t="s">
        <v>124</v>
      </c>
    </row>
    <row r="71" spans="2:16">
      <c r="B71" s="44"/>
      <c r="C71" s="121">
        <f t="shared" si="4"/>
        <v>61</v>
      </c>
      <c r="D71" s="122" t="str">
        <f>Data!D69</f>
        <v>محصول 61</v>
      </c>
      <c r="E71" s="121">
        <f ca="1">OFFSET(Data!$D69,0,mySortCriteria)</f>
        <v>622.22</v>
      </c>
      <c r="F71" s="121">
        <f t="shared" ca="1" si="5"/>
        <v>622.22000006100006</v>
      </c>
      <c r="G71" s="127">
        <f t="shared" ca="1" si="1"/>
        <v>373.290000007</v>
      </c>
      <c r="H71" s="127">
        <f t="shared" ca="1" si="2"/>
        <v>7</v>
      </c>
      <c r="I71" s="126"/>
      <c r="J71" s="128" t="str">
        <f ca="1">OFFSET(Data!D$8,Calculation!$H71,0)</f>
        <v>محصول 7</v>
      </c>
      <c r="K71" s="128">
        <f ca="1">OFFSET(Data!E$8,Calculation!$H71,0)</f>
        <v>1269</v>
      </c>
      <c r="L71" s="128">
        <f ca="1">OFFSET(Data!F$8,Calculation!$H71,0)</f>
        <v>319</v>
      </c>
      <c r="M71" s="128">
        <f ca="1">OFFSET(Data!G$8,Calculation!$H71,0)</f>
        <v>0.78</v>
      </c>
      <c r="N71" s="128">
        <f ca="1">OFFSET(Data!H$8,Calculation!$H71,0)</f>
        <v>0.21999999999999997</v>
      </c>
      <c r="O71" s="128">
        <f ca="1">OFFSET(Data!I$8,Calculation!$H71,0)</f>
        <v>373.29</v>
      </c>
      <c r="P71" s="128" t="s">
        <v>123</v>
      </c>
    </row>
    <row r="72" spans="2:16">
      <c r="B72" s="44"/>
      <c r="C72" s="121">
        <f t="shared" si="4"/>
        <v>62</v>
      </c>
      <c r="D72" s="122" t="str">
        <f>Data!D70</f>
        <v>محصول 62</v>
      </c>
      <c r="E72" s="121">
        <f ca="1">OFFSET(Data!$D70,0,mySortCriteria)</f>
        <v>973.22</v>
      </c>
      <c r="F72" s="121">
        <f t="shared" ca="1" si="5"/>
        <v>973.22000006200005</v>
      </c>
      <c r="G72" s="127">
        <f t="shared" ca="1" si="1"/>
        <v>369.97000005700005</v>
      </c>
      <c r="H72" s="127">
        <f t="shared" ca="1" si="2"/>
        <v>57</v>
      </c>
      <c r="I72" s="126"/>
      <c r="J72" s="128" t="str">
        <f ca="1">OFFSET(Data!D$8,Calculation!$H72,0)</f>
        <v>محصول 57</v>
      </c>
      <c r="K72" s="128">
        <f ca="1">OFFSET(Data!E$8,Calculation!$H72,0)</f>
        <v>445</v>
      </c>
      <c r="L72" s="128">
        <f ca="1">OFFSET(Data!F$8,Calculation!$H72,0)</f>
        <v>396</v>
      </c>
      <c r="M72" s="128">
        <f ca="1">OFFSET(Data!G$8,Calculation!$H72,0)</f>
        <v>0.56000000000000005</v>
      </c>
      <c r="N72" s="128">
        <f ca="1">OFFSET(Data!H$8,Calculation!$H72,0)</f>
        <v>0.43999999999999995</v>
      </c>
      <c r="O72" s="128">
        <f ca="1">OFFSET(Data!I$8,Calculation!$H72,0)</f>
        <v>369.97</v>
      </c>
      <c r="P72" s="128" t="s">
        <v>126</v>
      </c>
    </row>
    <row r="73" spans="2:16">
      <c r="B73" s="44"/>
      <c r="C73" s="121">
        <f t="shared" si="4"/>
        <v>63</v>
      </c>
      <c r="D73" s="122" t="str">
        <f>Data!D71</f>
        <v>محصول 63</v>
      </c>
      <c r="E73" s="121">
        <f ca="1">OFFSET(Data!$D71,0,mySortCriteria)</f>
        <v>166.92</v>
      </c>
      <c r="F73" s="121">
        <f t="shared" ca="1" si="5"/>
        <v>166.92000006299997</v>
      </c>
      <c r="G73" s="127">
        <f t="shared" ca="1" si="1"/>
        <v>367.90000000399999</v>
      </c>
      <c r="H73" s="127">
        <f t="shared" ca="1" si="2"/>
        <v>4</v>
      </c>
      <c r="I73" s="126"/>
      <c r="J73" s="128" t="str">
        <f ca="1">OFFSET(Data!D$8,Calculation!$H73,0)</f>
        <v>محصول 4</v>
      </c>
      <c r="K73" s="128">
        <f ca="1">OFFSET(Data!E$8,Calculation!$H73,0)</f>
        <v>366</v>
      </c>
      <c r="L73" s="128">
        <f ca="1">OFFSET(Data!F$8,Calculation!$H73,0)</f>
        <v>388</v>
      </c>
      <c r="M73" s="128">
        <f ca="1">OFFSET(Data!G$8,Calculation!$H73,0)</f>
        <v>0.35</v>
      </c>
      <c r="N73" s="128">
        <f ca="1">OFFSET(Data!H$8,Calculation!$H73,0)</f>
        <v>0.65</v>
      </c>
      <c r="O73" s="128">
        <f ca="1">OFFSET(Data!I$8,Calculation!$H73,0)</f>
        <v>367.9</v>
      </c>
      <c r="P73" s="128" t="s">
        <v>122</v>
      </c>
    </row>
    <row r="74" spans="2:16">
      <c r="B74" s="44"/>
      <c r="C74" s="121">
        <f t="shared" si="4"/>
        <v>64</v>
      </c>
      <c r="D74" s="122" t="str">
        <f>Data!D72</f>
        <v>محصول 64</v>
      </c>
      <c r="E74" s="121">
        <f ca="1">OFFSET(Data!$D72,0,mySortCriteria)</f>
        <v>728.32</v>
      </c>
      <c r="F74" s="121">
        <f t="shared" ca="1" si="5"/>
        <v>728.32000006400006</v>
      </c>
      <c r="G74" s="127">
        <f t="shared" ca="1" si="1"/>
        <v>365.38000008699998</v>
      </c>
      <c r="H74" s="127">
        <f t="shared" ca="1" si="2"/>
        <v>87</v>
      </c>
      <c r="I74" s="126"/>
      <c r="J74" s="128" t="str">
        <f ca="1">OFFSET(Data!D$8,Calculation!$H74,0)</f>
        <v>محصول 87</v>
      </c>
      <c r="K74" s="128">
        <f ca="1">OFFSET(Data!E$8,Calculation!$H74,0)</f>
        <v>1319</v>
      </c>
      <c r="L74" s="128">
        <f ca="1">OFFSET(Data!F$8,Calculation!$H74,0)</f>
        <v>100</v>
      </c>
      <c r="M74" s="128">
        <f ca="1">OFFSET(Data!G$8,Calculation!$H74,0)</f>
        <v>0.79</v>
      </c>
      <c r="N74" s="128">
        <f ca="1">OFFSET(Data!H$8,Calculation!$H74,0)</f>
        <v>0.20999999999999996</v>
      </c>
      <c r="O74" s="128">
        <f ca="1">OFFSET(Data!I$8,Calculation!$H74,0)</f>
        <v>365.38</v>
      </c>
      <c r="P74" s="128" t="s">
        <v>123</v>
      </c>
    </row>
    <row r="75" spans="2:16">
      <c r="B75" s="44"/>
      <c r="C75" s="121">
        <f t="shared" si="4"/>
        <v>65</v>
      </c>
      <c r="D75" s="122" t="str">
        <f>Data!D73</f>
        <v>محصول 65</v>
      </c>
      <c r="E75" s="121">
        <f ca="1">OFFSET(Data!$D73,0,mySortCriteria)</f>
        <v>876.31</v>
      </c>
      <c r="F75" s="121">
        <f t="shared" ref="F75:F106" ca="1" si="6">E75+$C75/1000000000</f>
        <v>876.31000006499994</v>
      </c>
      <c r="G75" s="127">
        <f t="shared" ca="1" si="1"/>
        <v>348.83000000099997</v>
      </c>
      <c r="H75" s="127">
        <f t="shared" ca="1" si="2"/>
        <v>1</v>
      </c>
      <c r="I75" s="126"/>
      <c r="J75" s="128" t="str">
        <f ca="1">OFFSET(Data!D$8,Calculation!$H75,0)</f>
        <v>محصول 1</v>
      </c>
      <c r="K75" s="128">
        <f ca="1">OFFSET(Data!E$8,Calculation!$H75,0)</f>
        <v>284</v>
      </c>
      <c r="L75" s="128">
        <f ca="1">OFFSET(Data!F$8,Calculation!$H75,0)</f>
        <v>267</v>
      </c>
      <c r="M75" s="128">
        <f ca="1">OFFSET(Data!G$8,Calculation!$H75,0)</f>
        <v>0.28000000000000003</v>
      </c>
      <c r="N75" s="128">
        <f ca="1">OFFSET(Data!H$8,Calculation!$H75,0)</f>
        <v>0.72</v>
      </c>
      <c r="O75" s="128">
        <f ca="1">OFFSET(Data!I$8,Calculation!$H75,0)</f>
        <v>348.83</v>
      </c>
      <c r="P75" s="128" t="s">
        <v>124</v>
      </c>
    </row>
    <row r="76" spans="2:16">
      <c r="B76" s="44"/>
      <c r="C76" s="121">
        <f t="shared" si="4"/>
        <v>66</v>
      </c>
      <c r="D76" s="122" t="str">
        <f>Data!D74</f>
        <v>محصول 66</v>
      </c>
      <c r="E76" s="121">
        <f ca="1">OFFSET(Data!$D74,0,mySortCriteria)</f>
        <v>621.80999999999995</v>
      </c>
      <c r="F76" s="121">
        <f t="shared" ca="1" si="6"/>
        <v>621.81000006599993</v>
      </c>
      <c r="G76" s="127">
        <f t="shared" ref="G76:G110" ca="1" si="7">CHOOSE($E$8,LARGE($F$11:$F$110,C76),SMALL($F$11:$F$110,C76))</f>
        <v>343.29000010000004</v>
      </c>
      <c r="H76" s="127">
        <f t="shared" ref="H76:H110" ca="1" si="8">MATCH(G76,$F$11:$F$110,0)</f>
        <v>100</v>
      </c>
      <c r="I76" s="126"/>
      <c r="J76" s="128" t="str">
        <f ca="1">OFFSET(Data!D$8,Calculation!$H76,0)</f>
        <v>محصول 100</v>
      </c>
      <c r="K76" s="128">
        <f ca="1">OFFSET(Data!E$8,Calculation!$H76,0)</f>
        <v>1338</v>
      </c>
      <c r="L76" s="128">
        <f ca="1">OFFSET(Data!F$8,Calculation!$H76,0)</f>
        <v>183</v>
      </c>
      <c r="M76" s="128">
        <f ca="1">OFFSET(Data!G$8,Calculation!$H76,0)</f>
        <v>0.28000000000000003</v>
      </c>
      <c r="N76" s="128">
        <f ca="1">OFFSET(Data!H$8,Calculation!$H76,0)</f>
        <v>0.72</v>
      </c>
      <c r="O76" s="128">
        <f ca="1">OFFSET(Data!I$8,Calculation!$H76,0)</f>
        <v>343.29</v>
      </c>
      <c r="P76" s="128" t="s">
        <v>124</v>
      </c>
    </row>
    <row r="77" spans="2:16">
      <c r="B77" s="44"/>
      <c r="C77" s="121">
        <f t="shared" si="4"/>
        <v>67</v>
      </c>
      <c r="D77" s="122" t="str">
        <f>Data!D75</f>
        <v>محصول 67</v>
      </c>
      <c r="E77" s="121">
        <f ca="1">OFFSET(Data!$D75,0,mySortCriteria)</f>
        <v>541.54999999999995</v>
      </c>
      <c r="F77" s="121">
        <f t="shared" ca="1" si="6"/>
        <v>541.55000006699993</v>
      </c>
      <c r="G77" s="127">
        <f t="shared" ca="1" si="7"/>
        <v>337.360000023</v>
      </c>
      <c r="H77" s="127">
        <f t="shared" ca="1" si="8"/>
        <v>23</v>
      </c>
      <c r="I77" s="126"/>
      <c r="J77" s="128" t="str">
        <f ca="1">OFFSET(Data!D$8,Calculation!$H77,0)</f>
        <v>محصول 23</v>
      </c>
      <c r="K77" s="128">
        <f ca="1">OFFSET(Data!E$8,Calculation!$H77,0)</f>
        <v>482</v>
      </c>
      <c r="L77" s="128">
        <f ca="1">OFFSET(Data!F$8,Calculation!$H77,0)</f>
        <v>116</v>
      </c>
      <c r="M77" s="128">
        <f ca="1">OFFSET(Data!G$8,Calculation!$H77,0)</f>
        <v>0.71</v>
      </c>
      <c r="N77" s="128">
        <f ca="1">OFFSET(Data!H$8,Calculation!$H77,0)</f>
        <v>0.29000000000000004</v>
      </c>
      <c r="O77" s="128">
        <f ca="1">OFFSET(Data!I$8,Calculation!$H77,0)</f>
        <v>337.36</v>
      </c>
      <c r="P77" s="128" t="s">
        <v>127</v>
      </c>
    </row>
    <row r="78" spans="2:16">
      <c r="B78" s="44"/>
      <c r="C78" s="121">
        <f t="shared" si="4"/>
        <v>68</v>
      </c>
      <c r="D78" s="122" t="str">
        <f>Data!D76</f>
        <v>محصول 68</v>
      </c>
      <c r="E78" s="121">
        <f ca="1">OFFSET(Data!$D76,0,mySortCriteria)</f>
        <v>729.28</v>
      </c>
      <c r="F78" s="121">
        <f t="shared" ca="1" si="6"/>
        <v>729.28000006799994</v>
      </c>
      <c r="G78" s="127">
        <f t="shared" ca="1" si="7"/>
        <v>336.150000025</v>
      </c>
      <c r="H78" s="127">
        <f t="shared" ca="1" si="8"/>
        <v>25</v>
      </c>
      <c r="I78" s="126"/>
      <c r="J78" s="128" t="str">
        <f ca="1">OFFSET(Data!D$8,Calculation!$H78,0)</f>
        <v>محصول 25</v>
      </c>
      <c r="K78" s="128">
        <f ca="1">OFFSET(Data!E$8,Calculation!$H78,0)</f>
        <v>1339</v>
      </c>
      <c r="L78" s="128">
        <f ca="1">OFFSET(Data!F$8,Calculation!$H78,0)</f>
        <v>379</v>
      </c>
      <c r="M78" s="128">
        <f ca="1">OFFSET(Data!G$8,Calculation!$H78,0)</f>
        <v>0.98</v>
      </c>
      <c r="N78" s="128">
        <f ca="1">OFFSET(Data!H$8,Calculation!$H78,0)</f>
        <v>2.0000000000000018E-2</v>
      </c>
      <c r="O78" s="128">
        <f ca="1">OFFSET(Data!I$8,Calculation!$H78,0)</f>
        <v>336.15</v>
      </c>
      <c r="P78" s="128" t="s">
        <v>127</v>
      </c>
    </row>
    <row r="79" spans="2:16">
      <c r="B79" s="44"/>
      <c r="C79" s="121">
        <f t="shared" si="4"/>
        <v>69</v>
      </c>
      <c r="D79" s="122" t="str">
        <f>Data!D77</f>
        <v>محصول 69</v>
      </c>
      <c r="E79" s="121">
        <f ca="1">OFFSET(Data!$D77,0,mySortCriteria)</f>
        <v>609.45000000000005</v>
      </c>
      <c r="F79" s="121">
        <f t="shared" ca="1" si="6"/>
        <v>609.450000069</v>
      </c>
      <c r="G79" s="127">
        <f t="shared" ca="1" si="7"/>
        <v>275.58000008599998</v>
      </c>
      <c r="H79" s="127">
        <f t="shared" ca="1" si="8"/>
        <v>86</v>
      </c>
      <c r="I79" s="126"/>
      <c r="J79" s="128" t="str">
        <f ca="1">OFFSET(Data!D$8,Calculation!$H79,0)</f>
        <v>محصول 86</v>
      </c>
      <c r="K79" s="128">
        <f ca="1">OFFSET(Data!E$8,Calculation!$H79,0)</f>
        <v>232</v>
      </c>
      <c r="L79" s="128">
        <f ca="1">OFFSET(Data!F$8,Calculation!$H79,0)</f>
        <v>430</v>
      </c>
      <c r="M79" s="128">
        <f ca="1">OFFSET(Data!G$8,Calculation!$H79,0)</f>
        <v>0.71</v>
      </c>
      <c r="N79" s="128">
        <f ca="1">OFFSET(Data!H$8,Calculation!$H79,0)</f>
        <v>0.29000000000000004</v>
      </c>
      <c r="O79" s="128">
        <f ca="1">OFFSET(Data!I$8,Calculation!$H79,0)</f>
        <v>275.58</v>
      </c>
      <c r="P79" s="128" t="s">
        <v>128</v>
      </c>
    </row>
    <row r="80" spans="2:16">
      <c r="B80" s="44"/>
      <c r="C80" s="121">
        <f t="shared" si="4"/>
        <v>70</v>
      </c>
      <c r="D80" s="122" t="str">
        <f>Data!D78</f>
        <v>محصول 70</v>
      </c>
      <c r="E80" s="121">
        <f ca="1">OFFSET(Data!$D78,0,mySortCriteria)</f>
        <v>449</v>
      </c>
      <c r="F80" s="121">
        <f t="shared" ca="1" si="6"/>
        <v>449.00000007</v>
      </c>
      <c r="G80" s="127">
        <f t="shared" ca="1" si="7"/>
        <v>265.00000000900002</v>
      </c>
      <c r="H80" s="127">
        <f t="shared" ca="1" si="8"/>
        <v>9</v>
      </c>
      <c r="I80" s="126"/>
      <c r="J80" s="128" t="str">
        <f ca="1">OFFSET(Data!D$8,Calculation!$H80,0)</f>
        <v>محصول 9</v>
      </c>
      <c r="K80" s="128">
        <f ca="1">OFFSET(Data!E$8,Calculation!$H80,0)</f>
        <v>501</v>
      </c>
      <c r="L80" s="128">
        <f ca="1">OFFSET(Data!F$8,Calculation!$H80,0)</f>
        <v>486</v>
      </c>
      <c r="M80" s="128">
        <f ca="1">OFFSET(Data!G$8,Calculation!$H80,0)</f>
        <v>0.56000000000000005</v>
      </c>
      <c r="N80" s="128">
        <f ca="1">OFFSET(Data!H$8,Calculation!$H80,0)</f>
        <v>0.43999999999999995</v>
      </c>
      <c r="O80" s="128">
        <f ca="1">OFFSET(Data!I$8,Calculation!$H80,0)</f>
        <v>265</v>
      </c>
      <c r="P80" s="128" t="s">
        <v>127</v>
      </c>
    </row>
    <row r="81" spans="2:16">
      <c r="B81" s="44"/>
      <c r="C81" s="121">
        <f t="shared" si="4"/>
        <v>71</v>
      </c>
      <c r="D81" s="122" t="str">
        <f>Data!D79</f>
        <v>محصول 71</v>
      </c>
      <c r="E81" s="121">
        <f ca="1">OFFSET(Data!$D79,0,mySortCriteria)</f>
        <v>3.23</v>
      </c>
      <c r="F81" s="121">
        <f t="shared" ca="1" si="6"/>
        <v>3.2300000710000001</v>
      </c>
      <c r="G81" s="127">
        <f t="shared" ca="1" si="7"/>
        <v>259.520000031</v>
      </c>
      <c r="H81" s="127">
        <f t="shared" ca="1" si="8"/>
        <v>31</v>
      </c>
      <c r="I81" s="126"/>
      <c r="J81" s="128" t="str">
        <f ca="1">OFFSET(Data!D$8,Calculation!$H81,0)</f>
        <v>محصول 31</v>
      </c>
      <c r="K81" s="128">
        <f ca="1">OFFSET(Data!E$8,Calculation!$H81,0)</f>
        <v>1270</v>
      </c>
      <c r="L81" s="128">
        <f ca="1">OFFSET(Data!F$8,Calculation!$H81,0)</f>
        <v>64</v>
      </c>
      <c r="M81" s="128">
        <f ca="1">OFFSET(Data!G$8,Calculation!$H81,0)</f>
        <v>0.53</v>
      </c>
      <c r="N81" s="128">
        <f ca="1">OFFSET(Data!H$8,Calculation!$H81,0)</f>
        <v>0.47</v>
      </c>
      <c r="O81" s="128">
        <f ca="1">OFFSET(Data!I$8,Calculation!$H81,0)</f>
        <v>259.52</v>
      </c>
      <c r="P81" s="128" t="s">
        <v>124</v>
      </c>
    </row>
    <row r="82" spans="2:16">
      <c r="B82" s="44"/>
      <c r="C82" s="121">
        <f t="shared" si="4"/>
        <v>72</v>
      </c>
      <c r="D82" s="122" t="str">
        <f>Data!D80</f>
        <v>محصول 72</v>
      </c>
      <c r="E82" s="121">
        <f ca="1">OFFSET(Data!$D80,0,mySortCriteria)</f>
        <v>441.91</v>
      </c>
      <c r="F82" s="121">
        <f t="shared" ca="1" si="6"/>
        <v>441.910000072</v>
      </c>
      <c r="G82" s="127">
        <f t="shared" ca="1" si="7"/>
        <v>242.52000002400001</v>
      </c>
      <c r="H82" s="127">
        <f t="shared" ca="1" si="8"/>
        <v>24</v>
      </c>
      <c r="I82" s="126"/>
      <c r="J82" s="128" t="str">
        <f ca="1">OFFSET(Data!D$8,Calculation!$H82,0)</f>
        <v>محصول 24</v>
      </c>
      <c r="K82" s="128">
        <f ca="1">OFFSET(Data!E$8,Calculation!$H82,0)</f>
        <v>1024</v>
      </c>
      <c r="L82" s="128">
        <f ca="1">OFFSET(Data!F$8,Calculation!$H82,0)</f>
        <v>176</v>
      </c>
      <c r="M82" s="128">
        <f ca="1">OFFSET(Data!G$8,Calculation!$H82,0)</f>
        <v>0.35</v>
      </c>
      <c r="N82" s="128">
        <f ca="1">OFFSET(Data!H$8,Calculation!$H82,0)</f>
        <v>0.65</v>
      </c>
      <c r="O82" s="128">
        <f ca="1">OFFSET(Data!I$8,Calculation!$H82,0)</f>
        <v>242.52</v>
      </c>
      <c r="P82" s="128" t="s">
        <v>126</v>
      </c>
    </row>
    <row r="83" spans="2:16">
      <c r="B83" s="44"/>
      <c r="C83" s="121">
        <f t="shared" si="4"/>
        <v>73</v>
      </c>
      <c r="D83" s="122" t="str">
        <f>Data!D81</f>
        <v>محصول 73</v>
      </c>
      <c r="E83" s="121">
        <f ca="1">OFFSET(Data!$D81,0,mySortCriteria)</f>
        <v>646.45000000000005</v>
      </c>
      <c r="F83" s="121">
        <f t="shared" ca="1" si="6"/>
        <v>646.45000007300007</v>
      </c>
      <c r="G83" s="127">
        <f t="shared" ca="1" si="7"/>
        <v>239.90000007700002</v>
      </c>
      <c r="H83" s="127">
        <f t="shared" ca="1" si="8"/>
        <v>77</v>
      </c>
      <c r="I83" s="126"/>
      <c r="J83" s="128" t="str">
        <f ca="1">OFFSET(Data!D$8,Calculation!$H83,0)</f>
        <v>محصول 77</v>
      </c>
      <c r="K83" s="128">
        <f ca="1">OFFSET(Data!E$8,Calculation!$H83,0)</f>
        <v>576</v>
      </c>
      <c r="L83" s="128">
        <f ca="1">OFFSET(Data!F$8,Calculation!$H83,0)</f>
        <v>372</v>
      </c>
      <c r="M83" s="128">
        <f ca="1">OFFSET(Data!G$8,Calculation!$H83,0)</f>
        <v>0.37</v>
      </c>
      <c r="N83" s="128">
        <f ca="1">OFFSET(Data!H$8,Calculation!$H83,0)</f>
        <v>0.63</v>
      </c>
      <c r="O83" s="128">
        <f ca="1">OFFSET(Data!I$8,Calculation!$H83,0)</f>
        <v>239.9</v>
      </c>
      <c r="P83" s="128" t="s">
        <v>121</v>
      </c>
    </row>
    <row r="84" spans="2:16">
      <c r="B84" s="44"/>
      <c r="C84" s="121">
        <f t="shared" si="4"/>
        <v>74</v>
      </c>
      <c r="D84" s="122" t="str">
        <f>Data!D82</f>
        <v>محصول 74</v>
      </c>
      <c r="E84" s="121">
        <f ca="1">OFFSET(Data!$D82,0,mySortCriteria)</f>
        <v>585.01</v>
      </c>
      <c r="F84" s="121">
        <f t="shared" ca="1" si="6"/>
        <v>585.010000074</v>
      </c>
      <c r="G84" s="127">
        <f t="shared" ca="1" si="7"/>
        <v>228.92000008899998</v>
      </c>
      <c r="H84" s="127">
        <f t="shared" ca="1" si="8"/>
        <v>89</v>
      </c>
      <c r="I84" s="126"/>
      <c r="J84" s="128" t="str">
        <f ca="1">OFFSET(Data!D$8,Calculation!$H84,0)</f>
        <v>محصول 89</v>
      </c>
      <c r="K84" s="128">
        <f ca="1">OFFSET(Data!E$8,Calculation!$H84,0)</f>
        <v>1100</v>
      </c>
      <c r="L84" s="128">
        <f ca="1">OFFSET(Data!F$8,Calculation!$H84,0)</f>
        <v>380</v>
      </c>
      <c r="M84" s="128">
        <f ca="1">OFFSET(Data!G$8,Calculation!$H84,0)</f>
        <v>0.75</v>
      </c>
      <c r="N84" s="128">
        <f ca="1">OFFSET(Data!H$8,Calculation!$H84,0)</f>
        <v>0.25</v>
      </c>
      <c r="O84" s="128">
        <f ca="1">OFFSET(Data!I$8,Calculation!$H84,0)</f>
        <v>228.92</v>
      </c>
      <c r="P84" s="128" t="s">
        <v>126</v>
      </c>
    </row>
    <row r="85" spans="2:16">
      <c r="B85" s="44"/>
      <c r="C85" s="121">
        <f t="shared" si="4"/>
        <v>75</v>
      </c>
      <c r="D85" s="122" t="str">
        <f>Data!D83</f>
        <v>محصول 75</v>
      </c>
      <c r="E85" s="121">
        <f ca="1">OFFSET(Data!$D83,0,mySortCriteria)</f>
        <v>958.79</v>
      </c>
      <c r="F85" s="121">
        <f t="shared" ca="1" si="6"/>
        <v>958.79000007499997</v>
      </c>
      <c r="G85" s="127">
        <f t="shared" ca="1" si="7"/>
        <v>218.200000042</v>
      </c>
      <c r="H85" s="127">
        <f t="shared" ca="1" si="8"/>
        <v>42</v>
      </c>
      <c r="I85" s="126"/>
      <c r="J85" s="128" t="str">
        <f ca="1">OFFSET(Data!D$8,Calculation!$H85,0)</f>
        <v>محصول 42</v>
      </c>
      <c r="K85" s="128">
        <f ca="1">OFFSET(Data!E$8,Calculation!$H85,0)</f>
        <v>1338</v>
      </c>
      <c r="L85" s="128">
        <f ca="1">OFFSET(Data!F$8,Calculation!$H85,0)</f>
        <v>261</v>
      </c>
      <c r="M85" s="128">
        <f ca="1">OFFSET(Data!G$8,Calculation!$H85,0)</f>
        <v>0.86</v>
      </c>
      <c r="N85" s="128">
        <f ca="1">OFFSET(Data!H$8,Calculation!$H85,0)</f>
        <v>0.14000000000000001</v>
      </c>
      <c r="O85" s="128">
        <f ca="1">OFFSET(Data!I$8,Calculation!$H85,0)</f>
        <v>218.2</v>
      </c>
      <c r="P85" s="128" t="s">
        <v>125</v>
      </c>
    </row>
    <row r="86" spans="2:16">
      <c r="B86" s="44"/>
      <c r="C86" s="121">
        <f t="shared" si="4"/>
        <v>76</v>
      </c>
      <c r="D86" s="122" t="str">
        <f>Data!D84</f>
        <v>محصول 76</v>
      </c>
      <c r="E86" s="121">
        <f ca="1">OFFSET(Data!$D84,0,mySortCriteria)</f>
        <v>577.15</v>
      </c>
      <c r="F86" s="121">
        <f t="shared" ca="1" si="6"/>
        <v>577.15000007599997</v>
      </c>
      <c r="G86" s="127">
        <f t="shared" ca="1" si="7"/>
        <v>209.94000002199999</v>
      </c>
      <c r="H86" s="127">
        <f t="shared" ca="1" si="8"/>
        <v>22</v>
      </c>
      <c r="I86" s="126"/>
      <c r="J86" s="128" t="str">
        <f ca="1">OFFSET(Data!D$8,Calculation!$H86,0)</f>
        <v>محصول 22</v>
      </c>
      <c r="K86" s="128">
        <f ca="1">OFFSET(Data!E$8,Calculation!$H86,0)</f>
        <v>1195</v>
      </c>
      <c r="L86" s="128">
        <f ca="1">OFFSET(Data!F$8,Calculation!$H86,0)</f>
        <v>199</v>
      </c>
      <c r="M86" s="128">
        <f ca="1">OFFSET(Data!G$8,Calculation!$H86,0)</f>
        <v>0.92</v>
      </c>
      <c r="N86" s="128">
        <f ca="1">OFFSET(Data!H$8,Calculation!$H86,0)</f>
        <v>7.999999999999996E-2</v>
      </c>
      <c r="O86" s="128">
        <f ca="1">OFFSET(Data!I$8,Calculation!$H86,0)</f>
        <v>209.94</v>
      </c>
      <c r="P86" s="128" t="s">
        <v>121</v>
      </c>
    </row>
    <row r="87" spans="2:16">
      <c r="B87" s="44"/>
      <c r="C87" s="121">
        <f t="shared" si="4"/>
        <v>77</v>
      </c>
      <c r="D87" s="122" t="str">
        <f>Data!D85</f>
        <v>محصول 77</v>
      </c>
      <c r="E87" s="121">
        <f ca="1">OFFSET(Data!$D85,0,mySortCriteria)</f>
        <v>239.9</v>
      </c>
      <c r="F87" s="121">
        <f t="shared" ca="1" si="6"/>
        <v>239.90000007700002</v>
      </c>
      <c r="G87" s="127">
        <f t="shared" ca="1" si="7"/>
        <v>206.15000003900002</v>
      </c>
      <c r="H87" s="127">
        <f t="shared" ca="1" si="8"/>
        <v>39</v>
      </c>
      <c r="I87" s="126"/>
      <c r="J87" s="128" t="str">
        <f ca="1">OFFSET(Data!D$8,Calculation!$H87,0)</f>
        <v>محصول 39</v>
      </c>
      <c r="K87" s="128">
        <f ca="1">OFFSET(Data!E$8,Calculation!$H87,0)</f>
        <v>1403</v>
      </c>
      <c r="L87" s="128">
        <f ca="1">OFFSET(Data!F$8,Calculation!$H87,0)</f>
        <v>347</v>
      </c>
      <c r="M87" s="128">
        <f ca="1">OFFSET(Data!G$8,Calculation!$H87,0)</f>
        <v>0.61</v>
      </c>
      <c r="N87" s="128">
        <f ca="1">OFFSET(Data!H$8,Calculation!$H87,0)</f>
        <v>0.39</v>
      </c>
      <c r="O87" s="128">
        <f ca="1">OFFSET(Data!I$8,Calculation!$H87,0)</f>
        <v>206.15</v>
      </c>
      <c r="P87" s="128" t="s">
        <v>121</v>
      </c>
    </row>
    <row r="88" spans="2:16">
      <c r="B88" s="44"/>
      <c r="C88" s="121">
        <f t="shared" ref="C88:C110" si="9">C87+1</f>
        <v>78</v>
      </c>
      <c r="D88" s="122" t="str">
        <f>Data!D86</f>
        <v>محصول 78</v>
      </c>
      <c r="E88" s="121">
        <f ca="1">OFFSET(Data!$D86,0,mySortCriteria)</f>
        <v>571.91</v>
      </c>
      <c r="F88" s="121">
        <f t="shared" ca="1" si="6"/>
        <v>571.91000007799994</v>
      </c>
      <c r="G88" s="127">
        <f t="shared" ca="1" si="7"/>
        <v>191.33000003400002</v>
      </c>
      <c r="H88" s="127">
        <f t="shared" ca="1" si="8"/>
        <v>34</v>
      </c>
      <c r="I88" s="126"/>
      <c r="J88" s="128" t="str">
        <f ca="1">OFFSET(Data!D$8,Calculation!$H88,0)</f>
        <v>محصول 34</v>
      </c>
      <c r="K88" s="128">
        <f ca="1">OFFSET(Data!E$8,Calculation!$H88,0)</f>
        <v>255</v>
      </c>
      <c r="L88" s="128">
        <f ca="1">OFFSET(Data!F$8,Calculation!$H88,0)</f>
        <v>128</v>
      </c>
      <c r="M88" s="128">
        <f ca="1">OFFSET(Data!G$8,Calculation!$H88,0)</f>
        <v>0.87</v>
      </c>
      <c r="N88" s="128">
        <f ca="1">OFFSET(Data!H$8,Calculation!$H88,0)</f>
        <v>0.13</v>
      </c>
      <c r="O88" s="128">
        <f ca="1">OFFSET(Data!I$8,Calculation!$H88,0)</f>
        <v>191.33</v>
      </c>
      <c r="P88" s="128" t="s">
        <v>125</v>
      </c>
    </row>
    <row r="89" spans="2:16">
      <c r="B89" s="44"/>
      <c r="C89" s="121">
        <f t="shared" si="9"/>
        <v>79</v>
      </c>
      <c r="D89" s="122" t="str">
        <f>Data!D87</f>
        <v>محصول 79</v>
      </c>
      <c r="E89" s="121">
        <f ca="1">OFFSET(Data!$D87,0,mySortCriteria)</f>
        <v>639.48</v>
      </c>
      <c r="F89" s="121">
        <f t="shared" ca="1" si="6"/>
        <v>639.48000007899998</v>
      </c>
      <c r="G89" s="127">
        <f t="shared" ca="1" si="7"/>
        <v>180.390000015</v>
      </c>
      <c r="H89" s="127">
        <f t="shared" ca="1" si="8"/>
        <v>15</v>
      </c>
      <c r="I89" s="126"/>
      <c r="J89" s="128" t="str">
        <f ca="1">OFFSET(Data!D$8,Calculation!$H89,0)</f>
        <v>محصول 15</v>
      </c>
      <c r="K89" s="128">
        <f ca="1">OFFSET(Data!E$8,Calculation!$H89,0)</f>
        <v>807</v>
      </c>
      <c r="L89" s="128">
        <f ca="1">OFFSET(Data!F$8,Calculation!$H89,0)</f>
        <v>77</v>
      </c>
      <c r="M89" s="128">
        <f ca="1">OFFSET(Data!G$8,Calculation!$H89,0)</f>
        <v>0.91</v>
      </c>
      <c r="N89" s="128">
        <f ca="1">OFFSET(Data!H$8,Calculation!$H89,0)</f>
        <v>8.9999999999999969E-2</v>
      </c>
      <c r="O89" s="128">
        <f ca="1">OFFSET(Data!I$8,Calculation!$H89,0)</f>
        <v>180.39</v>
      </c>
      <c r="P89" s="128" t="s">
        <v>125</v>
      </c>
    </row>
    <row r="90" spans="2:16">
      <c r="B90" s="44"/>
      <c r="C90" s="121">
        <f t="shared" si="9"/>
        <v>80</v>
      </c>
      <c r="D90" s="122" t="str">
        <f>Data!D88</f>
        <v>محصول 80</v>
      </c>
      <c r="E90" s="121">
        <f ca="1">OFFSET(Data!$D88,0,mySortCriteria)</f>
        <v>759.99</v>
      </c>
      <c r="F90" s="121">
        <f t="shared" ca="1" si="6"/>
        <v>759.99000007999996</v>
      </c>
      <c r="G90" s="127">
        <f t="shared" ca="1" si="7"/>
        <v>178.960000036</v>
      </c>
      <c r="H90" s="127">
        <f t="shared" ca="1" si="8"/>
        <v>36</v>
      </c>
      <c r="I90" s="126"/>
      <c r="J90" s="128" t="str">
        <f ca="1">OFFSET(Data!D$8,Calculation!$H90,0)</f>
        <v>محصول 36</v>
      </c>
      <c r="K90" s="128">
        <f ca="1">OFFSET(Data!E$8,Calculation!$H90,0)</f>
        <v>1407</v>
      </c>
      <c r="L90" s="128">
        <f ca="1">OFFSET(Data!F$8,Calculation!$H90,0)</f>
        <v>302</v>
      </c>
      <c r="M90" s="128">
        <f ca="1">OFFSET(Data!G$8,Calculation!$H90,0)</f>
        <v>0.02</v>
      </c>
      <c r="N90" s="128">
        <f ca="1">OFFSET(Data!H$8,Calculation!$H90,0)</f>
        <v>0.98</v>
      </c>
      <c r="O90" s="128">
        <f ca="1">OFFSET(Data!I$8,Calculation!$H90,0)</f>
        <v>178.96</v>
      </c>
      <c r="P90" s="128" t="s">
        <v>123</v>
      </c>
    </row>
    <row r="91" spans="2:16">
      <c r="B91" s="44"/>
      <c r="C91" s="121">
        <f t="shared" si="9"/>
        <v>81</v>
      </c>
      <c r="D91" s="122" t="str">
        <f>Data!D89</f>
        <v>محصول 81</v>
      </c>
      <c r="E91" s="121">
        <f ca="1">OFFSET(Data!$D89,0,mySortCriteria)</f>
        <v>100.84</v>
      </c>
      <c r="F91" s="121">
        <f t="shared" ca="1" si="6"/>
        <v>100.840000081</v>
      </c>
      <c r="G91" s="127">
        <f t="shared" ca="1" si="7"/>
        <v>166.92000006299997</v>
      </c>
      <c r="H91" s="127">
        <f t="shared" ca="1" si="8"/>
        <v>63</v>
      </c>
      <c r="I91" s="126"/>
      <c r="J91" s="128" t="str">
        <f ca="1">OFFSET(Data!D$8,Calculation!$H91,0)</f>
        <v>محصول 63</v>
      </c>
      <c r="K91" s="128">
        <f ca="1">OFFSET(Data!E$8,Calculation!$H91,0)</f>
        <v>611</v>
      </c>
      <c r="L91" s="128">
        <f ca="1">OFFSET(Data!F$8,Calculation!$H91,0)</f>
        <v>429</v>
      </c>
      <c r="M91" s="128">
        <f ca="1">OFFSET(Data!G$8,Calculation!$H91,0)</f>
        <v>0.35</v>
      </c>
      <c r="N91" s="128">
        <f ca="1">OFFSET(Data!H$8,Calculation!$H91,0)</f>
        <v>0.65</v>
      </c>
      <c r="O91" s="128">
        <f ca="1">OFFSET(Data!I$8,Calculation!$H91,0)</f>
        <v>166.92</v>
      </c>
      <c r="P91" s="128" t="s">
        <v>126</v>
      </c>
    </row>
    <row r="92" spans="2:16">
      <c r="B92" s="44"/>
      <c r="C92" s="121">
        <f t="shared" si="9"/>
        <v>82</v>
      </c>
      <c r="D92" s="122" t="str">
        <f>Data!D90</f>
        <v>محصول 82</v>
      </c>
      <c r="E92" s="121">
        <f ca="1">OFFSET(Data!$D90,0,mySortCriteria)</f>
        <v>620.14</v>
      </c>
      <c r="F92" s="121">
        <f t="shared" ca="1" si="6"/>
        <v>620.14000008200003</v>
      </c>
      <c r="G92" s="127">
        <f t="shared" ca="1" si="7"/>
        <v>153.76000004399998</v>
      </c>
      <c r="H92" s="127">
        <f t="shared" ca="1" si="8"/>
        <v>44</v>
      </c>
      <c r="I92" s="126"/>
      <c r="J92" s="128" t="str">
        <f ca="1">OFFSET(Data!D$8,Calculation!$H92,0)</f>
        <v>محصول 44</v>
      </c>
      <c r="K92" s="128">
        <f ca="1">OFFSET(Data!E$8,Calculation!$H92,0)</f>
        <v>419</v>
      </c>
      <c r="L92" s="128">
        <f ca="1">OFFSET(Data!F$8,Calculation!$H92,0)</f>
        <v>398</v>
      </c>
      <c r="M92" s="128">
        <f ca="1">OFFSET(Data!G$8,Calculation!$H92,0)</f>
        <v>0.51</v>
      </c>
      <c r="N92" s="128">
        <f ca="1">OFFSET(Data!H$8,Calculation!$H92,0)</f>
        <v>0.49</v>
      </c>
      <c r="O92" s="128">
        <f ca="1">OFFSET(Data!I$8,Calculation!$H92,0)</f>
        <v>153.76</v>
      </c>
      <c r="P92" s="128" t="s">
        <v>125</v>
      </c>
    </row>
    <row r="93" spans="2:16">
      <c r="B93" s="44"/>
      <c r="C93" s="121">
        <f t="shared" si="9"/>
        <v>83</v>
      </c>
      <c r="D93" s="122" t="str">
        <f>Data!D91</f>
        <v>محصول 83</v>
      </c>
      <c r="E93" s="121">
        <f ca="1">OFFSET(Data!$D91,0,mySortCriteria)</f>
        <v>558.05999999999995</v>
      </c>
      <c r="F93" s="121">
        <f t="shared" ca="1" si="6"/>
        <v>558.06000008299998</v>
      </c>
      <c r="G93" s="127">
        <f t="shared" ca="1" si="7"/>
        <v>147.34000005999999</v>
      </c>
      <c r="H93" s="127">
        <f t="shared" ca="1" si="8"/>
        <v>60</v>
      </c>
      <c r="I93" s="126"/>
      <c r="J93" s="128" t="str">
        <f ca="1">OFFSET(Data!D$8,Calculation!$H93,0)</f>
        <v>محصول 60</v>
      </c>
      <c r="K93" s="128">
        <f ca="1">OFFSET(Data!E$8,Calculation!$H93,0)</f>
        <v>175</v>
      </c>
      <c r="L93" s="128">
        <f ca="1">OFFSET(Data!F$8,Calculation!$H93,0)</f>
        <v>293</v>
      </c>
      <c r="M93" s="128">
        <f ca="1">OFFSET(Data!G$8,Calculation!$H93,0)</f>
        <v>0.67</v>
      </c>
      <c r="N93" s="128">
        <f ca="1">OFFSET(Data!H$8,Calculation!$H93,0)</f>
        <v>0.32999999999999996</v>
      </c>
      <c r="O93" s="128">
        <f ca="1">OFFSET(Data!I$8,Calculation!$H93,0)</f>
        <v>147.34</v>
      </c>
      <c r="P93" s="128" t="s">
        <v>122</v>
      </c>
    </row>
    <row r="94" spans="2:16">
      <c r="B94" s="44"/>
      <c r="C94" s="121">
        <f t="shared" si="9"/>
        <v>84</v>
      </c>
      <c r="D94" s="122" t="str">
        <f>Data!D92</f>
        <v>محصول 84</v>
      </c>
      <c r="E94" s="121">
        <f ca="1">OFFSET(Data!$D92,0,mySortCriteria)</f>
        <v>999.49</v>
      </c>
      <c r="F94" s="121">
        <f t="shared" ca="1" si="6"/>
        <v>999.49000008400003</v>
      </c>
      <c r="G94" s="127">
        <f t="shared" ca="1" si="7"/>
        <v>141.18000001300001</v>
      </c>
      <c r="H94" s="127">
        <f t="shared" ca="1" si="8"/>
        <v>13</v>
      </c>
      <c r="I94" s="126"/>
      <c r="J94" s="128" t="str">
        <f ca="1">OFFSET(Data!D$8,Calculation!$H94,0)</f>
        <v>محصول 13</v>
      </c>
      <c r="K94" s="128">
        <f ca="1">OFFSET(Data!E$8,Calculation!$H94,0)</f>
        <v>447</v>
      </c>
      <c r="L94" s="128">
        <f ca="1">OFFSET(Data!F$8,Calculation!$H94,0)</f>
        <v>489</v>
      </c>
      <c r="M94" s="128">
        <f ca="1">OFFSET(Data!G$8,Calculation!$H94,0)</f>
        <v>0.13</v>
      </c>
      <c r="N94" s="128">
        <f ca="1">OFFSET(Data!H$8,Calculation!$H94,0)</f>
        <v>0.87</v>
      </c>
      <c r="O94" s="128">
        <f ca="1">OFFSET(Data!I$8,Calculation!$H94,0)</f>
        <v>141.18</v>
      </c>
      <c r="P94" s="128" t="s">
        <v>121</v>
      </c>
    </row>
    <row r="95" spans="2:16">
      <c r="B95" s="44"/>
      <c r="C95" s="121">
        <f t="shared" si="9"/>
        <v>85</v>
      </c>
      <c r="D95" s="122" t="str">
        <f>Data!D93</f>
        <v>محصول 85</v>
      </c>
      <c r="E95" s="121">
        <f ca="1">OFFSET(Data!$D93,0,mySortCriteria)</f>
        <v>715.53</v>
      </c>
      <c r="F95" s="121">
        <f t="shared" ca="1" si="6"/>
        <v>715.53000008499998</v>
      </c>
      <c r="G95" s="127">
        <f t="shared" ca="1" si="7"/>
        <v>136.75000005199999</v>
      </c>
      <c r="H95" s="127">
        <f t="shared" ca="1" si="8"/>
        <v>52</v>
      </c>
      <c r="I95" s="126"/>
      <c r="J95" s="128" t="str">
        <f ca="1">OFFSET(Data!D$8,Calculation!$H95,0)</f>
        <v>محصول 52</v>
      </c>
      <c r="K95" s="128">
        <f ca="1">OFFSET(Data!E$8,Calculation!$H95,0)</f>
        <v>305</v>
      </c>
      <c r="L95" s="128">
        <f ca="1">OFFSET(Data!F$8,Calculation!$H95,0)</f>
        <v>277</v>
      </c>
      <c r="M95" s="128">
        <f ca="1">OFFSET(Data!G$8,Calculation!$H95,0)</f>
        <v>0.22</v>
      </c>
      <c r="N95" s="128">
        <f ca="1">OFFSET(Data!H$8,Calculation!$H95,0)</f>
        <v>0.78</v>
      </c>
      <c r="O95" s="128">
        <f ca="1">OFFSET(Data!I$8,Calculation!$H95,0)</f>
        <v>136.75</v>
      </c>
      <c r="P95" s="128" t="s">
        <v>122</v>
      </c>
    </row>
    <row r="96" spans="2:16">
      <c r="B96" s="44"/>
      <c r="C96" s="121">
        <f t="shared" si="9"/>
        <v>86</v>
      </c>
      <c r="D96" s="122" t="str">
        <f>Data!D94</f>
        <v>محصول 86</v>
      </c>
      <c r="E96" s="121">
        <f ca="1">OFFSET(Data!$D94,0,mySortCriteria)</f>
        <v>275.58</v>
      </c>
      <c r="F96" s="121">
        <f t="shared" ca="1" si="6"/>
        <v>275.58000008599998</v>
      </c>
      <c r="G96" s="127">
        <f t="shared" ca="1" si="7"/>
        <v>117.460000033</v>
      </c>
      <c r="H96" s="127">
        <f t="shared" ca="1" si="8"/>
        <v>33</v>
      </c>
      <c r="I96" s="126"/>
      <c r="J96" s="128" t="str">
        <f ca="1">OFFSET(Data!D$8,Calculation!$H96,0)</f>
        <v>محصول 33</v>
      </c>
      <c r="K96" s="128">
        <f ca="1">OFFSET(Data!E$8,Calculation!$H96,0)</f>
        <v>1330</v>
      </c>
      <c r="L96" s="128">
        <f ca="1">OFFSET(Data!F$8,Calculation!$H96,0)</f>
        <v>385</v>
      </c>
      <c r="M96" s="128">
        <f ca="1">OFFSET(Data!G$8,Calculation!$H96,0)</f>
        <v>0.25</v>
      </c>
      <c r="N96" s="128">
        <f ca="1">OFFSET(Data!H$8,Calculation!$H96,0)</f>
        <v>0.75</v>
      </c>
      <c r="O96" s="128">
        <f ca="1">OFFSET(Data!I$8,Calculation!$H96,0)</f>
        <v>117.46</v>
      </c>
      <c r="P96" s="128" t="s">
        <v>127</v>
      </c>
    </row>
    <row r="97" spans="2:16">
      <c r="B97" s="44"/>
      <c r="C97" s="121">
        <f t="shared" si="9"/>
        <v>87</v>
      </c>
      <c r="D97" s="122" t="str">
        <f>Data!D95</f>
        <v>محصول 87</v>
      </c>
      <c r="E97" s="121">
        <f ca="1">OFFSET(Data!$D95,0,mySortCriteria)</f>
        <v>365.38</v>
      </c>
      <c r="F97" s="121">
        <f t="shared" ca="1" si="6"/>
        <v>365.38000008699998</v>
      </c>
      <c r="G97" s="127">
        <f t="shared" ca="1" si="7"/>
        <v>101.97000004499999</v>
      </c>
      <c r="H97" s="127">
        <f t="shared" ca="1" si="8"/>
        <v>45</v>
      </c>
      <c r="I97" s="126"/>
      <c r="J97" s="128" t="str">
        <f ca="1">OFFSET(Data!D$8,Calculation!$H97,0)</f>
        <v>محصول 45</v>
      </c>
      <c r="K97" s="128">
        <f ca="1">OFFSET(Data!E$8,Calculation!$H97,0)</f>
        <v>905</v>
      </c>
      <c r="L97" s="128">
        <f ca="1">OFFSET(Data!F$8,Calculation!$H97,0)</f>
        <v>84</v>
      </c>
      <c r="M97" s="128">
        <f ca="1">OFFSET(Data!G$8,Calculation!$H97,0)</f>
        <v>0.22</v>
      </c>
      <c r="N97" s="128">
        <f ca="1">OFFSET(Data!H$8,Calculation!$H97,0)</f>
        <v>0.78</v>
      </c>
      <c r="O97" s="128">
        <f ca="1">OFFSET(Data!I$8,Calculation!$H97,0)</f>
        <v>101.97</v>
      </c>
      <c r="P97" s="128" t="s">
        <v>127</v>
      </c>
    </row>
    <row r="98" spans="2:16">
      <c r="B98" s="44"/>
      <c r="C98" s="121">
        <f t="shared" si="9"/>
        <v>88</v>
      </c>
      <c r="D98" s="122" t="str">
        <f>Data!D96</f>
        <v>محصول 88</v>
      </c>
      <c r="E98" s="121">
        <f ca="1">OFFSET(Data!$D96,0,mySortCriteria)</f>
        <v>970.51</v>
      </c>
      <c r="F98" s="121">
        <f t="shared" ca="1" si="6"/>
        <v>970.51000008799997</v>
      </c>
      <c r="G98" s="127">
        <f t="shared" ca="1" si="7"/>
        <v>100.840000081</v>
      </c>
      <c r="H98" s="127">
        <f t="shared" ca="1" si="8"/>
        <v>81</v>
      </c>
      <c r="I98" s="126"/>
      <c r="J98" s="128" t="str">
        <f ca="1">OFFSET(Data!D$8,Calculation!$H98,0)</f>
        <v>محصول 81</v>
      </c>
      <c r="K98" s="128">
        <f ca="1">OFFSET(Data!E$8,Calculation!$H98,0)</f>
        <v>1059</v>
      </c>
      <c r="L98" s="128">
        <f ca="1">OFFSET(Data!F$8,Calculation!$H98,0)</f>
        <v>9</v>
      </c>
      <c r="M98" s="128">
        <f ca="1">OFFSET(Data!G$8,Calculation!$H98,0)</f>
        <v>0.68</v>
      </c>
      <c r="N98" s="128">
        <f ca="1">OFFSET(Data!H$8,Calculation!$H98,0)</f>
        <v>0.31999999999999995</v>
      </c>
      <c r="O98" s="128">
        <f ca="1">OFFSET(Data!I$8,Calculation!$H98,0)</f>
        <v>100.84</v>
      </c>
      <c r="P98" s="128" t="s">
        <v>126</v>
      </c>
    </row>
    <row r="99" spans="2:16">
      <c r="B99" s="44"/>
      <c r="C99" s="121">
        <f t="shared" si="9"/>
        <v>89</v>
      </c>
      <c r="D99" s="122" t="str">
        <f>Data!D97</f>
        <v>محصول 89</v>
      </c>
      <c r="E99" s="121">
        <f ca="1">OFFSET(Data!$D97,0,mySortCriteria)</f>
        <v>228.92</v>
      </c>
      <c r="F99" s="121">
        <f t="shared" ca="1" si="6"/>
        <v>228.92000008899998</v>
      </c>
      <c r="G99" s="127">
        <f t="shared" ca="1" si="7"/>
        <v>93.660000037000003</v>
      </c>
      <c r="H99" s="127">
        <f t="shared" ca="1" si="8"/>
        <v>37</v>
      </c>
      <c r="I99" s="126"/>
      <c r="J99" s="128" t="str">
        <f ca="1">OFFSET(Data!D$8,Calculation!$H99,0)</f>
        <v>محصول 37</v>
      </c>
      <c r="K99" s="128">
        <f ca="1">OFFSET(Data!E$8,Calculation!$H99,0)</f>
        <v>359</v>
      </c>
      <c r="L99" s="128">
        <f ca="1">OFFSET(Data!F$8,Calculation!$H99,0)</f>
        <v>269</v>
      </c>
      <c r="M99" s="128">
        <f ca="1">OFFSET(Data!G$8,Calculation!$H99,0)</f>
        <v>0.7</v>
      </c>
      <c r="N99" s="128">
        <f ca="1">OFFSET(Data!H$8,Calculation!$H99,0)</f>
        <v>0.30000000000000004</v>
      </c>
      <c r="O99" s="128">
        <f ca="1">OFFSET(Data!I$8,Calculation!$H99,0)</f>
        <v>93.66</v>
      </c>
      <c r="P99" s="128" t="s">
        <v>126</v>
      </c>
    </row>
    <row r="100" spans="2:16">
      <c r="B100" s="44"/>
      <c r="C100" s="121">
        <f t="shared" si="9"/>
        <v>90</v>
      </c>
      <c r="D100" s="122" t="str">
        <f>Data!D98</f>
        <v>محصول 90</v>
      </c>
      <c r="E100" s="121">
        <f ca="1">OFFSET(Data!$D98,0,mySortCriteria)</f>
        <v>22.38</v>
      </c>
      <c r="F100" s="121">
        <f t="shared" ca="1" si="6"/>
        <v>22.380000089999999</v>
      </c>
      <c r="G100" s="127">
        <f t="shared" ca="1" si="7"/>
        <v>85.840000021000009</v>
      </c>
      <c r="H100" s="127">
        <f t="shared" ca="1" si="8"/>
        <v>21</v>
      </c>
      <c r="I100" s="126"/>
      <c r="J100" s="128" t="str">
        <f ca="1">OFFSET(Data!D$8,Calculation!$H100,0)</f>
        <v>محصول 21</v>
      </c>
      <c r="K100" s="128">
        <f ca="1">OFFSET(Data!E$8,Calculation!$H100,0)</f>
        <v>830</v>
      </c>
      <c r="L100" s="128">
        <f ca="1">OFFSET(Data!F$8,Calculation!$H100,0)</f>
        <v>264</v>
      </c>
      <c r="M100" s="128">
        <f ca="1">OFFSET(Data!G$8,Calculation!$H100,0)</f>
        <v>0.1</v>
      </c>
      <c r="N100" s="128">
        <f ca="1">OFFSET(Data!H$8,Calculation!$H100,0)</f>
        <v>0.9</v>
      </c>
      <c r="O100" s="128">
        <f ca="1">OFFSET(Data!I$8,Calculation!$H100,0)</f>
        <v>85.84</v>
      </c>
      <c r="P100" s="128" t="s">
        <v>121</v>
      </c>
    </row>
    <row r="101" spans="2:16">
      <c r="B101" s="44"/>
      <c r="C101" s="121">
        <f t="shared" si="9"/>
        <v>91</v>
      </c>
      <c r="D101" s="122" t="str">
        <f>Data!D99</f>
        <v>محصول 91</v>
      </c>
      <c r="E101" s="121">
        <f ca="1">OFFSET(Data!$D99,0,mySortCriteria)</f>
        <v>711.8</v>
      </c>
      <c r="F101" s="121">
        <f t="shared" ca="1" si="6"/>
        <v>711.8000000909999</v>
      </c>
      <c r="G101" s="127">
        <f t="shared" ca="1" si="7"/>
        <v>80.790000095000011</v>
      </c>
      <c r="H101" s="127">
        <f t="shared" ca="1" si="8"/>
        <v>95</v>
      </c>
      <c r="I101" s="126"/>
      <c r="J101" s="128" t="str">
        <f ca="1">OFFSET(Data!D$8,Calculation!$H101,0)</f>
        <v>محصول 95</v>
      </c>
      <c r="K101" s="128">
        <f ca="1">OFFSET(Data!E$8,Calculation!$H101,0)</f>
        <v>889</v>
      </c>
      <c r="L101" s="128">
        <f ca="1">OFFSET(Data!F$8,Calculation!$H101,0)</f>
        <v>15</v>
      </c>
      <c r="M101" s="128">
        <f ca="1">OFFSET(Data!G$8,Calculation!$H101,0)</f>
        <v>0.11</v>
      </c>
      <c r="N101" s="128">
        <f ca="1">OFFSET(Data!H$8,Calculation!$H101,0)</f>
        <v>0.89</v>
      </c>
      <c r="O101" s="128">
        <f ca="1">OFFSET(Data!I$8,Calculation!$H101,0)</f>
        <v>80.790000000000006</v>
      </c>
      <c r="P101" s="128" t="s">
        <v>127</v>
      </c>
    </row>
    <row r="102" spans="2:16">
      <c r="B102" s="44"/>
      <c r="C102" s="121">
        <f t="shared" si="9"/>
        <v>92</v>
      </c>
      <c r="D102" s="122" t="str">
        <f>Data!D100</f>
        <v>محصول 92</v>
      </c>
      <c r="E102" s="121">
        <f ca="1">OFFSET(Data!$D100,0,mySortCriteria)</f>
        <v>384.97</v>
      </c>
      <c r="F102" s="121">
        <f t="shared" ca="1" si="6"/>
        <v>384.97000009200002</v>
      </c>
      <c r="G102" s="127">
        <f t="shared" ca="1" si="7"/>
        <v>79.950000059000004</v>
      </c>
      <c r="H102" s="127">
        <f t="shared" ca="1" si="8"/>
        <v>59</v>
      </c>
      <c r="I102" s="126"/>
      <c r="J102" s="128" t="str">
        <f ca="1">OFFSET(Data!D$8,Calculation!$H102,0)</f>
        <v>محصول 59</v>
      </c>
      <c r="K102" s="128">
        <f ca="1">OFFSET(Data!E$8,Calculation!$H102,0)</f>
        <v>154</v>
      </c>
      <c r="L102" s="128">
        <f ca="1">OFFSET(Data!F$8,Calculation!$H102,0)</f>
        <v>121</v>
      </c>
      <c r="M102" s="128">
        <f ca="1">OFFSET(Data!G$8,Calculation!$H102,0)</f>
        <v>0.83</v>
      </c>
      <c r="N102" s="128">
        <f ca="1">OFFSET(Data!H$8,Calculation!$H102,0)</f>
        <v>0.17000000000000004</v>
      </c>
      <c r="O102" s="128">
        <f ca="1">OFFSET(Data!I$8,Calculation!$H102,0)</f>
        <v>79.95</v>
      </c>
      <c r="P102" s="128" t="s">
        <v>121</v>
      </c>
    </row>
    <row r="103" spans="2:16">
      <c r="B103" s="44"/>
      <c r="C103" s="121">
        <f t="shared" si="9"/>
        <v>93</v>
      </c>
      <c r="D103" s="122" t="str">
        <f>Data!D101</f>
        <v>محصول 93</v>
      </c>
      <c r="E103" s="121">
        <f ca="1">OFFSET(Data!$D101,0,mySortCriteria)</f>
        <v>614.98</v>
      </c>
      <c r="F103" s="121">
        <f t="shared" ca="1" si="6"/>
        <v>614.98000009300006</v>
      </c>
      <c r="G103" s="127">
        <f t="shared" ca="1" si="7"/>
        <v>67.700000037999999</v>
      </c>
      <c r="H103" s="127">
        <f t="shared" ca="1" si="8"/>
        <v>38</v>
      </c>
      <c r="I103" s="126"/>
      <c r="J103" s="128" t="str">
        <f ca="1">OFFSET(Data!D$8,Calculation!$H103,0)</f>
        <v>محصول 38</v>
      </c>
      <c r="K103" s="128">
        <f ca="1">OFFSET(Data!E$8,Calculation!$H103,0)</f>
        <v>1084</v>
      </c>
      <c r="L103" s="128">
        <f ca="1">OFFSET(Data!F$8,Calculation!$H103,0)</f>
        <v>267</v>
      </c>
      <c r="M103" s="128">
        <f ca="1">OFFSET(Data!G$8,Calculation!$H103,0)</f>
        <v>0.13</v>
      </c>
      <c r="N103" s="128">
        <f ca="1">OFFSET(Data!H$8,Calculation!$H103,0)</f>
        <v>0.87</v>
      </c>
      <c r="O103" s="128">
        <f ca="1">OFFSET(Data!I$8,Calculation!$H103,0)</f>
        <v>67.7</v>
      </c>
      <c r="P103" s="128" t="s">
        <v>127</v>
      </c>
    </row>
    <row r="104" spans="2:16">
      <c r="B104" s="44"/>
      <c r="C104" s="121">
        <f t="shared" si="9"/>
        <v>94</v>
      </c>
      <c r="D104" s="122" t="str">
        <f>Data!D102</f>
        <v>محصول 94</v>
      </c>
      <c r="E104" s="121">
        <f ca="1">OFFSET(Data!$D102,0,mySortCriteria)</f>
        <v>482.87</v>
      </c>
      <c r="F104" s="121">
        <f t="shared" ca="1" si="6"/>
        <v>482.87000009399998</v>
      </c>
      <c r="G104" s="127">
        <f t="shared" ca="1" si="7"/>
        <v>53.510000040000001</v>
      </c>
      <c r="H104" s="127">
        <f t="shared" ca="1" si="8"/>
        <v>40</v>
      </c>
      <c r="I104" s="126"/>
      <c r="J104" s="128" t="str">
        <f ca="1">OFFSET(Data!D$8,Calculation!$H104,0)</f>
        <v>محصول 40</v>
      </c>
      <c r="K104" s="128">
        <f ca="1">OFFSET(Data!E$8,Calculation!$H104,0)</f>
        <v>297</v>
      </c>
      <c r="L104" s="128">
        <f ca="1">OFFSET(Data!F$8,Calculation!$H104,0)</f>
        <v>65</v>
      </c>
      <c r="M104" s="128">
        <f ca="1">OFFSET(Data!G$8,Calculation!$H104,0)</f>
        <v>0.44</v>
      </c>
      <c r="N104" s="128">
        <f ca="1">OFFSET(Data!H$8,Calculation!$H104,0)</f>
        <v>0.56000000000000005</v>
      </c>
      <c r="O104" s="128">
        <f ca="1">OFFSET(Data!I$8,Calculation!$H104,0)</f>
        <v>53.51</v>
      </c>
      <c r="P104" s="128" t="s">
        <v>128</v>
      </c>
    </row>
    <row r="105" spans="2:16">
      <c r="B105" s="44"/>
      <c r="C105" s="121">
        <f t="shared" si="9"/>
        <v>95</v>
      </c>
      <c r="D105" s="122" t="str">
        <f>Data!D103</f>
        <v>محصول 95</v>
      </c>
      <c r="E105" s="121">
        <f ca="1">OFFSET(Data!$D103,0,mySortCriteria)</f>
        <v>80.790000000000006</v>
      </c>
      <c r="F105" s="121">
        <f t="shared" ca="1" si="6"/>
        <v>80.790000095000011</v>
      </c>
      <c r="G105" s="127">
        <f t="shared" ca="1" si="7"/>
        <v>34.500000055000001</v>
      </c>
      <c r="H105" s="127">
        <f t="shared" ca="1" si="8"/>
        <v>55</v>
      </c>
      <c r="I105" s="126"/>
      <c r="J105" s="128" t="str">
        <f ca="1">OFFSET(Data!D$8,Calculation!$H105,0)</f>
        <v>محصول 55</v>
      </c>
      <c r="K105" s="128">
        <f ca="1">OFFSET(Data!E$8,Calculation!$H105,0)</f>
        <v>143</v>
      </c>
      <c r="L105" s="128">
        <f ca="1">OFFSET(Data!F$8,Calculation!$H105,0)</f>
        <v>90</v>
      </c>
      <c r="M105" s="128">
        <f ca="1">OFFSET(Data!G$8,Calculation!$H105,0)</f>
        <v>0.42</v>
      </c>
      <c r="N105" s="128">
        <f ca="1">OFFSET(Data!H$8,Calculation!$H105,0)</f>
        <v>0.58000000000000007</v>
      </c>
      <c r="O105" s="128">
        <f ca="1">OFFSET(Data!I$8,Calculation!$H105,0)</f>
        <v>34.5</v>
      </c>
      <c r="P105" s="128" t="s">
        <v>124</v>
      </c>
    </row>
    <row r="106" spans="2:16">
      <c r="B106" s="44"/>
      <c r="C106" s="121">
        <f t="shared" si="9"/>
        <v>96</v>
      </c>
      <c r="D106" s="122" t="str">
        <f>Data!D104</f>
        <v>محصول 96</v>
      </c>
      <c r="E106" s="121">
        <f ca="1">OFFSET(Data!$D104,0,mySortCriteria)</f>
        <v>453.03</v>
      </c>
      <c r="F106" s="121">
        <f t="shared" ca="1" si="6"/>
        <v>453.03000009599998</v>
      </c>
      <c r="G106" s="127">
        <f t="shared" ca="1" si="7"/>
        <v>22.380000089999999</v>
      </c>
      <c r="H106" s="127">
        <f t="shared" ca="1" si="8"/>
        <v>90</v>
      </c>
      <c r="I106" s="126"/>
      <c r="J106" s="128" t="str">
        <f ca="1">OFFSET(Data!D$8,Calculation!$H106,0)</f>
        <v>محصول 90</v>
      </c>
      <c r="K106" s="128">
        <f ca="1">OFFSET(Data!E$8,Calculation!$H106,0)</f>
        <v>386</v>
      </c>
      <c r="L106" s="128">
        <f ca="1">OFFSET(Data!F$8,Calculation!$H106,0)</f>
        <v>379</v>
      </c>
      <c r="M106" s="128">
        <f ca="1">OFFSET(Data!G$8,Calculation!$H106,0)</f>
        <v>0.21</v>
      </c>
      <c r="N106" s="128">
        <f ca="1">OFFSET(Data!H$8,Calculation!$H106,0)</f>
        <v>0.79</v>
      </c>
      <c r="O106" s="128">
        <f ca="1">OFFSET(Data!I$8,Calculation!$H106,0)</f>
        <v>22.38</v>
      </c>
      <c r="P106" s="128" t="s">
        <v>122</v>
      </c>
    </row>
    <row r="107" spans="2:16">
      <c r="B107" s="44"/>
      <c r="C107" s="121">
        <f t="shared" si="9"/>
        <v>97</v>
      </c>
      <c r="D107" s="122" t="str">
        <f>Data!D105</f>
        <v>محصول 97</v>
      </c>
      <c r="E107" s="121">
        <f ca="1">OFFSET(Data!$D105,0,mySortCriteria)</f>
        <v>944.86</v>
      </c>
      <c r="F107" s="121">
        <f ca="1">E107+$C107/1000000000</f>
        <v>944.86000009700001</v>
      </c>
      <c r="G107" s="127">
        <f t="shared" ca="1" si="7"/>
        <v>10.180000016999999</v>
      </c>
      <c r="H107" s="127">
        <f t="shared" ca="1" si="8"/>
        <v>17</v>
      </c>
      <c r="I107" s="126"/>
      <c r="J107" s="128" t="str">
        <f ca="1">OFFSET(Data!D$8,Calculation!$H107,0)</f>
        <v>محصول 17</v>
      </c>
      <c r="K107" s="128">
        <f ca="1">OFFSET(Data!E$8,Calculation!$H107,0)</f>
        <v>725</v>
      </c>
      <c r="L107" s="128">
        <f ca="1">OFFSET(Data!F$8,Calculation!$H107,0)</f>
        <v>172</v>
      </c>
      <c r="M107" s="128">
        <f ca="1">OFFSET(Data!G$8,Calculation!$H107,0)</f>
        <v>0.56999999999999995</v>
      </c>
      <c r="N107" s="128">
        <f ca="1">OFFSET(Data!H$8,Calculation!$H107,0)</f>
        <v>0.43000000000000005</v>
      </c>
      <c r="O107" s="128">
        <f ca="1">OFFSET(Data!I$8,Calculation!$H107,0)</f>
        <v>10.18</v>
      </c>
      <c r="P107" s="128" t="s">
        <v>122</v>
      </c>
    </row>
    <row r="108" spans="2:16">
      <c r="B108" s="44"/>
      <c r="C108" s="121">
        <f t="shared" si="9"/>
        <v>98</v>
      </c>
      <c r="D108" s="122" t="str">
        <f>Data!D106</f>
        <v>محصول 98</v>
      </c>
      <c r="E108" s="121">
        <f ca="1">OFFSET(Data!$D106,0,mySortCriteria)</f>
        <v>676.41</v>
      </c>
      <c r="F108" s="121">
        <f ca="1">E108+$C108/1000000000</f>
        <v>676.41000009799995</v>
      </c>
      <c r="G108" s="127">
        <f t="shared" ca="1" si="7"/>
        <v>7.3300000269999996</v>
      </c>
      <c r="H108" s="127">
        <f t="shared" ca="1" si="8"/>
        <v>27</v>
      </c>
      <c r="I108" s="126"/>
      <c r="J108" s="128" t="str">
        <f ca="1">OFFSET(Data!D$8,Calculation!$H108,0)</f>
        <v>محصول 27</v>
      </c>
      <c r="K108" s="128">
        <f ca="1">OFFSET(Data!E$8,Calculation!$H108,0)</f>
        <v>1153</v>
      </c>
      <c r="L108" s="128">
        <f ca="1">OFFSET(Data!F$8,Calculation!$H108,0)</f>
        <v>250</v>
      </c>
      <c r="M108" s="128">
        <f ca="1">OFFSET(Data!G$8,Calculation!$H108,0)</f>
        <v>0.56999999999999995</v>
      </c>
      <c r="N108" s="128">
        <f ca="1">OFFSET(Data!H$8,Calculation!$H108,0)</f>
        <v>0.43000000000000005</v>
      </c>
      <c r="O108" s="128">
        <f ca="1">OFFSET(Data!I$8,Calculation!$H108,0)</f>
        <v>7.33</v>
      </c>
      <c r="P108" s="128" t="s">
        <v>124</v>
      </c>
    </row>
    <row r="109" spans="2:16">
      <c r="B109" s="44"/>
      <c r="C109" s="121">
        <f t="shared" si="9"/>
        <v>99</v>
      </c>
      <c r="D109" s="122" t="str">
        <f>Data!D107</f>
        <v>محصول 99</v>
      </c>
      <c r="E109" s="121">
        <f ca="1">OFFSET(Data!$D107,0,mySortCriteria)</f>
        <v>996.63</v>
      </c>
      <c r="F109" s="121">
        <f ca="1">E109+$C109/1000000000</f>
        <v>996.63000009899997</v>
      </c>
      <c r="G109" s="127">
        <f t="shared" ca="1" si="7"/>
        <v>3.2300000710000001</v>
      </c>
      <c r="H109" s="127">
        <f t="shared" ca="1" si="8"/>
        <v>71</v>
      </c>
      <c r="I109" s="126"/>
      <c r="J109" s="128" t="str">
        <f ca="1">OFFSET(Data!D$8,Calculation!$H109,0)</f>
        <v>محصول 71</v>
      </c>
      <c r="K109" s="128">
        <f ca="1">OFFSET(Data!E$8,Calculation!$H109,0)</f>
        <v>431</v>
      </c>
      <c r="L109" s="128">
        <f ca="1">OFFSET(Data!F$8,Calculation!$H109,0)</f>
        <v>234</v>
      </c>
      <c r="M109" s="128">
        <f ca="1">OFFSET(Data!G$8,Calculation!$H109,0)</f>
        <v>0.59</v>
      </c>
      <c r="N109" s="128">
        <f ca="1">OFFSET(Data!H$8,Calculation!$H109,0)</f>
        <v>0.41000000000000003</v>
      </c>
      <c r="O109" s="128">
        <f ca="1">OFFSET(Data!I$8,Calculation!$H109,0)</f>
        <v>3.23</v>
      </c>
      <c r="P109" s="128" t="s">
        <v>128</v>
      </c>
    </row>
    <row r="110" spans="2:16">
      <c r="B110" s="44"/>
      <c r="C110" s="123">
        <f t="shared" si="9"/>
        <v>100</v>
      </c>
      <c r="D110" s="124" t="str">
        <f>Data!D108</f>
        <v>محصول 100</v>
      </c>
      <c r="E110" s="123">
        <f ca="1">OFFSET(Data!$D108,0,mySortCriteria)</f>
        <v>343.29</v>
      </c>
      <c r="F110" s="123">
        <f ca="1">E110+$C110/1000000000</f>
        <v>343.29000010000004</v>
      </c>
      <c r="G110" s="127">
        <f t="shared" ca="1" si="7"/>
        <v>0.33000003</v>
      </c>
      <c r="H110" s="127">
        <f t="shared" ca="1" si="8"/>
        <v>30</v>
      </c>
      <c r="I110" s="126"/>
      <c r="J110" s="128" t="str">
        <f ca="1">OFFSET(Data!D$8,Calculation!$H110,0)</f>
        <v>محصول 30</v>
      </c>
      <c r="K110" s="128">
        <f ca="1">OFFSET(Data!E$8,Calculation!$H110,0)</f>
        <v>252</v>
      </c>
      <c r="L110" s="128">
        <f ca="1">OFFSET(Data!F$8,Calculation!$H110,0)</f>
        <v>439</v>
      </c>
      <c r="M110" s="128">
        <f ca="1">OFFSET(Data!G$8,Calculation!$H110,0)</f>
        <v>7.0000000000000007E-2</v>
      </c>
      <c r="N110" s="128">
        <f ca="1">OFFSET(Data!H$8,Calculation!$H110,0)</f>
        <v>0.92999999999999994</v>
      </c>
      <c r="O110" s="128">
        <f ca="1">OFFSET(Data!I$8,Calculation!$H110,0)</f>
        <v>0.33</v>
      </c>
      <c r="P110" s="128" t="s">
        <v>121</v>
      </c>
    </row>
    <row r="111" spans="2:16"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1"/>
    </row>
  </sheetData>
  <sheetProtection autoFilter="0"/>
  <mergeCells count="1">
    <mergeCell ref="C3:O3"/>
  </mergeCells>
  <phoneticPr fontId="25" type="noConversion"/>
  <pageMargins left="0.27559055118110237" right="0.27559055118110237" top="0.39370078740157483" bottom="0.59055118110236227" header="0.19685039370078741" footer="0.19685039370078741"/>
  <pageSetup paperSize="9" scale="62" fitToHeight="10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1"/>
  <sheetViews>
    <sheetView showGridLines="0" topLeftCell="B5" zoomScale="85" zoomScaleNormal="70" workbookViewId="0">
      <selection activeCell="E11" sqref="E11:E110"/>
    </sheetView>
  </sheetViews>
  <sheetFormatPr defaultColWidth="10.7109375" defaultRowHeight="20.25"/>
  <cols>
    <col min="1" max="2" width="1.7109375" style="43" customWidth="1"/>
    <col min="3" max="3" width="5.7109375" style="43" customWidth="1"/>
    <col min="4" max="4" width="25.7109375" style="43" customWidth="1"/>
    <col min="5" max="8" width="10.7109375" style="43" customWidth="1"/>
    <col min="9" max="9" width="1.7109375" style="43" customWidth="1"/>
    <col min="10" max="10" width="25.7109375" style="43" hidden="1" customWidth="1"/>
    <col min="11" max="15" width="10.7109375" style="43" hidden="1" customWidth="1"/>
    <col min="16" max="17" width="1.7109375" style="43" customWidth="1"/>
    <col min="18" max="16384" width="10.7109375" style="43"/>
  </cols>
  <sheetData>
    <row r="1" spans="2:16" ht="12.75" customHeight="1" thickBot="1"/>
    <row r="2" spans="2:16" ht="12.75" customHeight="1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2:16" ht="15" customHeight="1" thickBot="1">
      <c r="B3" s="44"/>
      <c r="C3" s="115" t="s">
        <v>112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45"/>
    </row>
    <row r="4" spans="2:16" ht="12.75" customHeight="1">
      <c r="B4" s="44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45"/>
    </row>
    <row r="5" spans="2:16">
      <c r="B5" s="44"/>
      <c r="D5" s="83"/>
      <c r="E5" s="84"/>
      <c r="F5" s="85"/>
      <c r="G5" s="85"/>
      <c r="H5" s="86"/>
      <c r="I5" s="87"/>
      <c r="J5" s="85"/>
      <c r="K5" s="88"/>
      <c r="L5" s="88"/>
      <c r="M5" s="88"/>
      <c r="N5" s="88"/>
      <c r="O5" s="88"/>
      <c r="P5" s="45"/>
    </row>
    <row r="6" spans="2:16">
      <c r="B6" s="44"/>
      <c r="D6" s="89"/>
      <c r="E6" s="90"/>
      <c r="F6" s="85"/>
      <c r="G6" s="85"/>
      <c r="H6" s="86"/>
      <c r="I6" s="87"/>
      <c r="J6" s="85"/>
      <c r="K6" s="88"/>
      <c r="L6" s="88"/>
      <c r="M6" s="88"/>
      <c r="N6" s="88"/>
      <c r="O6" s="88"/>
      <c r="P6" s="45"/>
    </row>
    <row r="7" spans="2:16">
      <c r="B7" s="44"/>
      <c r="D7" s="83" t="s">
        <v>118</v>
      </c>
      <c r="E7" s="84">
        <f ca="1">mySortCriteria</f>
        <v>0</v>
      </c>
      <c r="F7" s="85"/>
      <c r="G7" s="85"/>
      <c r="H7" s="86"/>
      <c r="I7" s="87"/>
      <c r="J7" s="85"/>
      <c r="K7" s="88"/>
      <c r="L7" s="88"/>
      <c r="M7" s="88"/>
      <c r="N7" s="88"/>
      <c r="O7" s="88"/>
      <c r="P7" s="45"/>
    </row>
    <row r="8" spans="2:16">
      <c r="B8" s="44"/>
      <c r="D8" s="89" t="s">
        <v>117</v>
      </c>
      <c r="E8" s="91">
        <v>2</v>
      </c>
      <c r="F8" s="85"/>
      <c r="G8" s="85"/>
      <c r="H8" s="86"/>
      <c r="I8" s="87"/>
      <c r="J8" s="85"/>
      <c r="K8" s="88"/>
      <c r="L8" s="88"/>
      <c r="M8" s="88"/>
      <c r="N8" s="88"/>
      <c r="O8" s="88"/>
      <c r="P8" s="45"/>
    </row>
    <row r="9" spans="2:16" ht="12.75" customHeight="1">
      <c r="B9" s="44"/>
      <c r="C9" s="92"/>
      <c r="D9" s="85"/>
      <c r="E9" s="85"/>
      <c r="F9" s="85"/>
      <c r="G9" s="85"/>
      <c r="H9" s="86"/>
      <c r="I9" s="87"/>
      <c r="J9" s="85"/>
      <c r="K9" s="88"/>
      <c r="L9" s="88"/>
      <c r="M9" s="88"/>
      <c r="N9" s="88"/>
      <c r="O9" s="88"/>
      <c r="P9" s="45"/>
    </row>
    <row r="10" spans="2:16" ht="61.5" customHeight="1">
      <c r="B10" s="44"/>
      <c r="C10" s="92"/>
      <c r="D10" s="85"/>
      <c r="E10" s="93" t="s">
        <v>119</v>
      </c>
      <c r="F10" s="93" t="s">
        <v>109</v>
      </c>
      <c r="G10" s="93" t="s">
        <v>110</v>
      </c>
      <c r="H10" s="93" t="s">
        <v>111</v>
      </c>
      <c r="I10" s="87"/>
      <c r="J10" s="82"/>
      <c r="K10" s="93" t="str">
        <f>Data!E8</f>
        <v>سرانه فروش</v>
      </c>
      <c r="L10" s="93" t="str">
        <f>Data!F8</f>
        <v>میانگین درآمد فروش به ازای هر فروشنده</v>
      </c>
      <c r="M10" s="93" t="str">
        <f>Data!G8</f>
        <v>درصد مشتریان راضی</v>
      </c>
      <c r="N10" s="93" t="str">
        <f>Data!H8</f>
        <v>درصد مشتریان ناراضی</v>
      </c>
      <c r="O10" s="93" t="str">
        <f>Data!I8</f>
        <v>میانگین درآمد فروش به ازای هر مشتری</v>
      </c>
      <c r="P10" s="45"/>
    </row>
    <row r="11" spans="2:16">
      <c r="B11" s="44"/>
      <c r="C11" s="46">
        <v>1</v>
      </c>
      <c r="D11" s="94" t="str">
        <f>Data!D9</f>
        <v>محصول 1</v>
      </c>
      <c r="E11" s="95">
        <f ca="1">OFFSET(Data!D9,0,[0]!mySortCriteria)</f>
        <v>348.83</v>
      </c>
      <c r="F11" s="95"/>
      <c r="G11" s="95"/>
      <c r="H11" s="95"/>
      <c r="I11" s="87"/>
      <c r="J11" s="94" t="str">
        <f ca="1">OFFSET(Data!D$8,$H11,0)</f>
        <v>محصول</v>
      </c>
      <c r="K11" s="96" t="str">
        <f ca="1">OFFSET(Data!E$8,$H11,0)</f>
        <v>سرانه فروش</v>
      </c>
      <c r="L11" s="96" t="str">
        <f ca="1">OFFSET(Data!F$8,$H11,0)</f>
        <v>میانگین درآمد فروش به ازای هر فروشنده</v>
      </c>
      <c r="M11" s="97" t="str">
        <f ca="1">OFFSET(Data!G$8,$H11,0)</f>
        <v>درصد مشتریان راضی</v>
      </c>
      <c r="N11" s="96" t="str">
        <f ca="1">OFFSET(Data!H$8,$H11,0)</f>
        <v>درصد مشتریان ناراضی</v>
      </c>
      <c r="O11" s="98" t="str">
        <f ca="1">OFFSET(Data!I$8,$H11,0)</f>
        <v>میانگین درآمد فروش به ازای هر مشتری</v>
      </c>
      <c r="P11" s="45"/>
    </row>
    <row r="12" spans="2:16">
      <c r="B12" s="44"/>
      <c r="C12" s="47">
        <f>C11+1</f>
        <v>2</v>
      </c>
      <c r="D12" s="99" t="str">
        <f>Data!D10</f>
        <v>محصول 2</v>
      </c>
      <c r="E12" s="95">
        <f ca="1">OFFSET(Data!D10,0,[0]!mySortCriteria)</f>
        <v>734.27</v>
      </c>
      <c r="F12" s="100"/>
      <c r="G12" s="100"/>
      <c r="H12" s="100"/>
      <c r="I12" s="87"/>
      <c r="J12" s="99" t="str">
        <f ca="1">OFFSET(Data!D$8,$H12,0)</f>
        <v>محصول</v>
      </c>
      <c r="K12" s="101" t="str">
        <f ca="1">OFFSET(Data!E$8,$H12,0)</f>
        <v>سرانه فروش</v>
      </c>
      <c r="L12" s="101" t="str">
        <f ca="1">OFFSET(Data!F$8,$H12,0)</f>
        <v>میانگین درآمد فروش به ازای هر فروشنده</v>
      </c>
      <c r="M12" s="102" t="str">
        <f ca="1">OFFSET(Data!G$8,$H12,0)</f>
        <v>درصد مشتریان راضی</v>
      </c>
      <c r="N12" s="101" t="str">
        <f ca="1">OFFSET(Data!H$8,$H12,0)</f>
        <v>درصد مشتریان ناراضی</v>
      </c>
      <c r="O12" s="103" t="str">
        <f ca="1">OFFSET(Data!I$8,$H12,0)</f>
        <v>میانگین درآمد فروش به ازای هر مشتری</v>
      </c>
      <c r="P12" s="45"/>
    </row>
    <row r="13" spans="2:16">
      <c r="B13" s="44"/>
      <c r="C13" s="47">
        <f t="shared" ref="C13:C76" si="0">C12+1</f>
        <v>3</v>
      </c>
      <c r="D13" s="99" t="str">
        <f>Data!D11</f>
        <v>محصول 3</v>
      </c>
      <c r="E13" s="95">
        <f ca="1">OFFSET(Data!D11,0,[0]!mySortCriteria)</f>
        <v>503.34</v>
      </c>
      <c r="F13" s="100"/>
      <c r="G13" s="100"/>
      <c r="H13" s="100"/>
      <c r="I13" s="87"/>
      <c r="J13" s="99" t="str">
        <f ca="1">OFFSET(Data!D$8,$H13,0)</f>
        <v>محصول</v>
      </c>
      <c r="K13" s="101" t="str">
        <f ca="1">OFFSET(Data!E$8,$H13,0)</f>
        <v>سرانه فروش</v>
      </c>
      <c r="L13" s="101" t="str">
        <f ca="1">OFFSET(Data!F$8,$H13,0)</f>
        <v>میانگین درآمد فروش به ازای هر فروشنده</v>
      </c>
      <c r="M13" s="102" t="str">
        <f ca="1">OFFSET(Data!G$8,$H13,0)</f>
        <v>درصد مشتریان راضی</v>
      </c>
      <c r="N13" s="101" t="str">
        <f ca="1">OFFSET(Data!H$8,$H13,0)</f>
        <v>درصد مشتریان ناراضی</v>
      </c>
      <c r="O13" s="103" t="str">
        <f ca="1">OFFSET(Data!I$8,$H13,0)</f>
        <v>میانگین درآمد فروش به ازای هر مشتری</v>
      </c>
      <c r="P13" s="45"/>
    </row>
    <row r="14" spans="2:16">
      <c r="B14" s="44"/>
      <c r="C14" s="47">
        <f t="shared" si="0"/>
        <v>4</v>
      </c>
      <c r="D14" s="99" t="str">
        <f>Data!D12</f>
        <v>محصول 4</v>
      </c>
      <c r="E14" s="95">
        <f ca="1">OFFSET(Data!D12,0,[0]!mySortCriteria)</f>
        <v>367.9</v>
      </c>
      <c r="F14" s="100"/>
      <c r="G14" s="100"/>
      <c r="H14" s="100"/>
      <c r="I14" s="87"/>
      <c r="J14" s="99" t="str">
        <f ca="1">OFFSET(Data!D$8,$H14,0)</f>
        <v>محصول</v>
      </c>
      <c r="K14" s="101" t="str">
        <f ca="1">OFFSET(Data!E$8,$H14,0)</f>
        <v>سرانه فروش</v>
      </c>
      <c r="L14" s="101" t="str">
        <f ca="1">OFFSET(Data!F$8,$H14,0)</f>
        <v>میانگین درآمد فروش به ازای هر فروشنده</v>
      </c>
      <c r="M14" s="102" t="str">
        <f ca="1">OFFSET(Data!G$8,$H14,0)</f>
        <v>درصد مشتریان راضی</v>
      </c>
      <c r="N14" s="101" t="str">
        <f ca="1">OFFSET(Data!H$8,$H14,0)</f>
        <v>درصد مشتریان ناراضی</v>
      </c>
      <c r="O14" s="103" t="str">
        <f ca="1">OFFSET(Data!I$8,$H14,0)</f>
        <v>میانگین درآمد فروش به ازای هر مشتری</v>
      </c>
      <c r="P14" s="45"/>
    </row>
    <row r="15" spans="2:16">
      <c r="B15" s="44"/>
      <c r="C15" s="47">
        <f t="shared" si="0"/>
        <v>5</v>
      </c>
      <c r="D15" s="99" t="str">
        <f>Data!D13</f>
        <v>محصول 5</v>
      </c>
      <c r="E15" s="95">
        <f ca="1">OFFSET(Data!D13,0,[0]!mySortCriteria)</f>
        <v>477.47</v>
      </c>
      <c r="F15" s="100"/>
      <c r="G15" s="100"/>
      <c r="H15" s="100"/>
      <c r="I15" s="87"/>
      <c r="J15" s="99" t="str">
        <f ca="1">OFFSET(Data!D$8,$H15,0)</f>
        <v>محصول</v>
      </c>
      <c r="K15" s="101" t="str">
        <f ca="1">OFFSET(Data!E$8,$H15,0)</f>
        <v>سرانه فروش</v>
      </c>
      <c r="L15" s="101" t="str">
        <f ca="1">OFFSET(Data!F$8,$H15,0)</f>
        <v>میانگین درآمد فروش به ازای هر فروشنده</v>
      </c>
      <c r="M15" s="102" t="str">
        <f ca="1">OFFSET(Data!G$8,$H15,0)</f>
        <v>درصد مشتریان راضی</v>
      </c>
      <c r="N15" s="101" t="str">
        <f ca="1">OFFSET(Data!H$8,$H15,0)</f>
        <v>درصد مشتریان ناراضی</v>
      </c>
      <c r="O15" s="103" t="str">
        <f ca="1">OFFSET(Data!I$8,$H15,0)</f>
        <v>میانگین درآمد فروش به ازای هر مشتری</v>
      </c>
      <c r="P15" s="45"/>
    </row>
    <row r="16" spans="2:16">
      <c r="B16" s="44"/>
      <c r="C16" s="47">
        <f t="shared" si="0"/>
        <v>6</v>
      </c>
      <c r="D16" s="99" t="str">
        <f>Data!D14</f>
        <v>محصول 6</v>
      </c>
      <c r="E16" s="95">
        <f ca="1">OFFSET(Data!D14,0,[0]!mySortCriteria)</f>
        <v>678.05</v>
      </c>
      <c r="F16" s="100"/>
      <c r="G16" s="100"/>
      <c r="H16" s="100"/>
      <c r="I16" s="87"/>
      <c r="J16" s="99" t="str">
        <f ca="1">OFFSET(Data!D$8,$H16,0)</f>
        <v>محصول</v>
      </c>
      <c r="K16" s="101" t="str">
        <f ca="1">OFFSET(Data!E$8,$H16,0)</f>
        <v>سرانه فروش</v>
      </c>
      <c r="L16" s="101" t="str">
        <f ca="1">OFFSET(Data!F$8,$H16,0)</f>
        <v>میانگین درآمد فروش به ازای هر فروشنده</v>
      </c>
      <c r="M16" s="102" t="str">
        <f ca="1">OFFSET(Data!G$8,$H16,0)</f>
        <v>درصد مشتریان راضی</v>
      </c>
      <c r="N16" s="101" t="str">
        <f ca="1">OFFSET(Data!H$8,$H16,0)</f>
        <v>درصد مشتریان ناراضی</v>
      </c>
      <c r="O16" s="103" t="str">
        <f ca="1">OFFSET(Data!I$8,$H16,0)</f>
        <v>میانگین درآمد فروش به ازای هر مشتری</v>
      </c>
      <c r="P16" s="45"/>
    </row>
    <row r="17" spans="2:16">
      <c r="B17" s="44"/>
      <c r="C17" s="47">
        <f t="shared" si="0"/>
        <v>7</v>
      </c>
      <c r="D17" s="99" t="str">
        <f>Data!D15</f>
        <v>محصول 7</v>
      </c>
      <c r="E17" s="95">
        <f ca="1">OFFSET(Data!D15,0,[0]!mySortCriteria)</f>
        <v>373.29</v>
      </c>
      <c r="F17" s="100"/>
      <c r="G17" s="100"/>
      <c r="H17" s="100"/>
      <c r="I17" s="87"/>
      <c r="J17" s="99" t="str">
        <f ca="1">OFFSET(Data!D$8,$H17,0)</f>
        <v>محصول</v>
      </c>
      <c r="K17" s="101" t="str">
        <f ca="1">OFFSET(Data!E$8,$H17,0)</f>
        <v>سرانه فروش</v>
      </c>
      <c r="L17" s="101" t="str">
        <f ca="1">OFFSET(Data!F$8,$H17,0)</f>
        <v>میانگین درآمد فروش به ازای هر فروشنده</v>
      </c>
      <c r="M17" s="102" t="str">
        <f ca="1">OFFSET(Data!G$8,$H17,0)</f>
        <v>درصد مشتریان راضی</v>
      </c>
      <c r="N17" s="101" t="str">
        <f ca="1">OFFSET(Data!H$8,$H17,0)</f>
        <v>درصد مشتریان ناراضی</v>
      </c>
      <c r="O17" s="103" t="str">
        <f ca="1">OFFSET(Data!I$8,$H17,0)</f>
        <v>میانگین درآمد فروش به ازای هر مشتری</v>
      </c>
      <c r="P17" s="45"/>
    </row>
    <row r="18" spans="2:16">
      <c r="B18" s="44"/>
      <c r="C18" s="47">
        <f t="shared" si="0"/>
        <v>8</v>
      </c>
      <c r="D18" s="99" t="str">
        <f>Data!D16</f>
        <v>محصول 8</v>
      </c>
      <c r="E18" s="95">
        <f ca="1">OFFSET(Data!D16,0,[0]!mySortCriteria)</f>
        <v>532.21</v>
      </c>
      <c r="F18" s="100"/>
      <c r="G18" s="100"/>
      <c r="H18" s="100"/>
      <c r="I18" s="87"/>
      <c r="J18" s="99" t="str">
        <f ca="1">OFFSET(Data!D$8,$H18,0)</f>
        <v>محصول</v>
      </c>
      <c r="K18" s="101" t="str">
        <f ca="1">OFFSET(Data!E$8,$H18,0)</f>
        <v>سرانه فروش</v>
      </c>
      <c r="L18" s="101" t="str">
        <f ca="1">OFFSET(Data!F$8,$H18,0)</f>
        <v>میانگین درآمد فروش به ازای هر فروشنده</v>
      </c>
      <c r="M18" s="102" t="str">
        <f ca="1">OFFSET(Data!G$8,$H18,0)</f>
        <v>درصد مشتریان راضی</v>
      </c>
      <c r="N18" s="101" t="str">
        <f ca="1">OFFSET(Data!H$8,$H18,0)</f>
        <v>درصد مشتریان ناراضی</v>
      </c>
      <c r="O18" s="103" t="str">
        <f ca="1">OFFSET(Data!I$8,$H18,0)</f>
        <v>میانگین درآمد فروش به ازای هر مشتری</v>
      </c>
      <c r="P18" s="45"/>
    </row>
    <row r="19" spans="2:16">
      <c r="B19" s="44"/>
      <c r="C19" s="47">
        <f t="shared" si="0"/>
        <v>9</v>
      </c>
      <c r="D19" s="99" t="str">
        <f>Data!D17</f>
        <v>محصول 9</v>
      </c>
      <c r="E19" s="95">
        <f ca="1">OFFSET(Data!D17,0,[0]!mySortCriteria)</f>
        <v>265</v>
      </c>
      <c r="F19" s="100"/>
      <c r="G19" s="100"/>
      <c r="H19" s="100"/>
      <c r="I19" s="87"/>
      <c r="J19" s="99" t="str">
        <f ca="1">OFFSET(Data!D$8,$H19,0)</f>
        <v>محصول</v>
      </c>
      <c r="K19" s="101" t="str">
        <f ca="1">OFFSET(Data!E$8,$H19,0)</f>
        <v>سرانه فروش</v>
      </c>
      <c r="L19" s="101" t="str">
        <f ca="1">OFFSET(Data!F$8,$H19,0)</f>
        <v>میانگین درآمد فروش به ازای هر فروشنده</v>
      </c>
      <c r="M19" s="102" t="str">
        <f ca="1">OFFSET(Data!G$8,$H19,0)</f>
        <v>درصد مشتریان راضی</v>
      </c>
      <c r="N19" s="101" t="str">
        <f ca="1">OFFSET(Data!H$8,$H19,0)</f>
        <v>درصد مشتریان ناراضی</v>
      </c>
      <c r="O19" s="103" t="str">
        <f ca="1">OFFSET(Data!I$8,$H19,0)</f>
        <v>میانگین درآمد فروش به ازای هر مشتری</v>
      </c>
      <c r="P19" s="45"/>
    </row>
    <row r="20" spans="2:16">
      <c r="B20" s="44"/>
      <c r="C20" s="47">
        <f t="shared" si="0"/>
        <v>10</v>
      </c>
      <c r="D20" s="99" t="str">
        <f>Data!D18</f>
        <v>محصول 10</v>
      </c>
      <c r="E20" s="95">
        <f ca="1">OFFSET(Data!D18,0,[0]!mySortCriteria)</f>
        <v>855.81</v>
      </c>
      <c r="F20" s="100"/>
      <c r="G20" s="100"/>
      <c r="H20" s="100"/>
      <c r="I20" s="87"/>
      <c r="J20" s="99" t="str">
        <f ca="1">OFFSET(Data!D$8,$H20,0)</f>
        <v>محصول</v>
      </c>
      <c r="K20" s="101" t="str">
        <f ca="1">OFFSET(Data!E$8,$H20,0)</f>
        <v>سرانه فروش</v>
      </c>
      <c r="L20" s="101" t="str">
        <f ca="1">OFFSET(Data!F$8,$H20,0)</f>
        <v>میانگین درآمد فروش به ازای هر فروشنده</v>
      </c>
      <c r="M20" s="102" t="str">
        <f ca="1">OFFSET(Data!G$8,$H20,0)</f>
        <v>درصد مشتریان راضی</v>
      </c>
      <c r="N20" s="101" t="str">
        <f ca="1">OFFSET(Data!H$8,$H20,0)</f>
        <v>درصد مشتریان ناراضی</v>
      </c>
      <c r="O20" s="103" t="str">
        <f ca="1">OFFSET(Data!I$8,$H20,0)</f>
        <v>میانگین درآمد فروش به ازای هر مشتری</v>
      </c>
      <c r="P20" s="45"/>
    </row>
    <row r="21" spans="2:16">
      <c r="B21" s="44"/>
      <c r="C21" s="47">
        <f t="shared" si="0"/>
        <v>11</v>
      </c>
      <c r="D21" s="99" t="str">
        <f>Data!D19</f>
        <v>محصول 11</v>
      </c>
      <c r="E21" s="95">
        <f ca="1">OFFSET(Data!D19,0,[0]!mySortCriteria)</f>
        <v>649.79</v>
      </c>
      <c r="F21" s="100"/>
      <c r="G21" s="100"/>
      <c r="H21" s="100"/>
      <c r="I21" s="87"/>
      <c r="J21" s="99" t="str">
        <f ca="1">OFFSET(Data!D$8,$H21,0)</f>
        <v>محصول</v>
      </c>
      <c r="K21" s="101" t="str">
        <f ca="1">OFFSET(Data!E$8,$H21,0)</f>
        <v>سرانه فروش</v>
      </c>
      <c r="L21" s="101" t="str">
        <f ca="1">OFFSET(Data!F$8,$H21,0)</f>
        <v>میانگین درآمد فروش به ازای هر فروشنده</v>
      </c>
      <c r="M21" s="102" t="str">
        <f ca="1">OFFSET(Data!G$8,$H21,0)</f>
        <v>درصد مشتریان راضی</v>
      </c>
      <c r="N21" s="101" t="str">
        <f ca="1">OFFSET(Data!H$8,$H21,0)</f>
        <v>درصد مشتریان ناراضی</v>
      </c>
      <c r="O21" s="103" t="str">
        <f ca="1">OFFSET(Data!I$8,$H21,0)</f>
        <v>میانگین درآمد فروش به ازای هر مشتری</v>
      </c>
      <c r="P21" s="45"/>
    </row>
    <row r="22" spans="2:16">
      <c r="B22" s="44"/>
      <c r="C22" s="47">
        <f t="shared" si="0"/>
        <v>12</v>
      </c>
      <c r="D22" s="99" t="str">
        <f>Data!D20</f>
        <v>محصول 12</v>
      </c>
      <c r="E22" s="95">
        <f ca="1">OFFSET(Data!D20,0,[0]!mySortCriteria)</f>
        <v>983.54</v>
      </c>
      <c r="F22" s="100"/>
      <c r="G22" s="100"/>
      <c r="H22" s="100"/>
      <c r="I22" s="87"/>
      <c r="J22" s="99" t="str">
        <f ca="1">OFFSET(Data!D$8,$H22,0)</f>
        <v>محصول</v>
      </c>
      <c r="K22" s="101" t="str">
        <f ca="1">OFFSET(Data!E$8,$H22,0)</f>
        <v>سرانه فروش</v>
      </c>
      <c r="L22" s="101" t="str">
        <f ca="1">OFFSET(Data!F$8,$H22,0)</f>
        <v>میانگین درآمد فروش به ازای هر فروشنده</v>
      </c>
      <c r="M22" s="102" t="str">
        <f ca="1">OFFSET(Data!G$8,$H22,0)</f>
        <v>درصد مشتریان راضی</v>
      </c>
      <c r="N22" s="101" t="str">
        <f ca="1">OFFSET(Data!H$8,$H22,0)</f>
        <v>درصد مشتریان ناراضی</v>
      </c>
      <c r="O22" s="103" t="str">
        <f ca="1">OFFSET(Data!I$8,$H22,0)</f>
        <v>میانگین درآمد فروش به ازای هر مشتری</v>
      </c>
      <c r="P22" s="45"/>
    </row>
    <row r="23" spans="2:16">
      <c r="B23" s="44"/>
      <c r="C23" s="47">
        <f t="shared" si="0"/>
        <v>13</v>
      </c>
      <c r="D23" s="99" t="str">
        <f>Data!D21</f>
        <v>محصول 13</v>
      </c>
      <c r="E23" s="95">
        <f ca="1">OFFSET(Data!D21,0,[0]!mySortCriteria)</f>
        <v>141.18</v>
      </c>
      <c r="F23" s="100"/>
      <c r="G23" s="100"/>
      <c r="H23" s="100"/>
      <c r="I23" s="87"/>
      <c r="J23" s="99" t="str">
        <f ca="1">OFFSET(Data!D$8,$H23,0)</f>
        <v>محصول</v>
      </c>
      <c r="K23" s="101" t="str">
        <f ca="1">OFFSET(Data!E$8,$H23,0)</f>
        <v>سرانه فروش</v>
      </c>
      <c r="L23" s="101" t="str">
        <f ca="1">OFFSET(Data!F$8,$H23,0)</f>
        <v>میانگین درآمد فروش به ازای هر فروشنده</v>
      </c>
      <c r="M23" s="102" t="str">
        <f ca="1">OFFSET(Data!G$8,$H23,0)</f>
        <v>درصد مشتریان راضی</v>
      </c>
      <c r="N23" s="101" t="str">
        <f ca="1">OFFSET(Data!H$8,$H23,0)</f>
        <v>درصد مشتریان ناراضی</v>
      </c>
      <c r="O23" s="103" t="str">
        <f ca="1">OFFSET(Data!I$8,$H23,0)</f>
        <v>میانگین درآمد فروش به ازای هر مشتری</v>
      </c>
      <c r="P23" s="45"/>
    </row>
    <row r="24" spans="2:16">
      <c r="B24" s="44"/>
      <c r="C24" s="47">
        <f t="shared" si="0"/>
        <v>14</v>
      </c>
      <c r="D24" s="99" t="str">
        <f>Data!D22</f>
        <v>محصول 14</v>
      </c>
      <c r="E24" s="95">
        <f ca="1">OFFSET(Data!D22,0,[0]!mySortCriteria)</f>
        <v>404.07</v>
      </c>
      <c r="F24" s="100"/>
      <c r="G24" s="100"/>
      <c r="H24" s="100"/>
      <c r="I24" s="87"/>
      <c r="J24" s="99" t="str">
        <f ca="1">OFFSET(Data!D$8,$H24,0)</f>
        <v>محصول</v>
      </c>
      <c r="K24" s="101" t="str">
        <f ca="1">OFFSET(Data!E$8,$H24,0)</f>
        <v>سرانه فروش</v>
      </c>
      <c r="L24" s="101" t="str">
        <f ca="1">OFFSET(Data!F$8,$H24,0)</f>
        <v>میانگین درآمد فروش به ازای هر فروشنده</v>
      </c>
      <c r="M24" s="102" t="str">
        <f ca="1">OFFSET(Data!G$8,$H24,0)</f>
        <v>درصد مشتریان راضی</v>
      </c>
      <c r="N24" s="101" t="str">
        <f ca="1">OFFSET(Data!H$8,$H24,0)</f>
        <v>درصد مشتریان ناراضی</v>
      </c>
      <c r="O24" s="103" t="str">
        <f ca="1">OFFSET(Data!I$8,$H24,0)</f>
        <v>میانگین درآمد فروش به ازای هر مشتری</v>
      </c>
      <c r="P24" s="45"/>
    </row>
    <row r="25" spans="2:16">
      <c r="B25" s="44"/>
      <c r="C25" s="47">
        <f t="shared" si="0"/>
        <v>15</v>
      </c>
      <c r="D25" s="99" t="str">
        <f>Data!D23</f>
        <v>محصول 15</v>
      </c>
      <c r="E25" s="95">
        <f ca="1">OFFSET(Data!D23,0,[0]!mySortCriteria)</f>
        <v>180.39</v>
      </c>
      <c r="F25" s="100"/>
      <c r="G25" s="100"/>
      <c r="H25" s="100"/>
      <c r="I25" s="87"/>
      <c r="J25" s="99" t="str">
        <f ca="1">OFFSET(Data!D$8,$H25,0)</f>
        <v>محصول</v>
      </c>
      <c r="K25" s="101" t="str">
        <f ca="1">OFFSET(Data!E$8,$H25,0)</f>
        <v>سرانه فروش</v>
      </c>
      <c r="L25" s="101" t="str">
        <f ca="1">OFFSET(Data!F$8,$H25,0)</f>
        <v>میانگین درآمد فروش به ازای هر فروشنده</v>
      </c>
      <c r="M25" s="102" t="str">
        <f ca="1">OFFSET(Data!G$8,$H25,0)</f>
        <v>درصد مشتریان راضی</v>
      </c>
      <c r="N25" s="101" t="str">
        <f ca="1">OFFSET(Data!H$8,$H25,0)</f>
        <v>درصد مشتریان ناراضی</v>
      </c>
      <c r="O25" s="103" t="str">
        <f ca="1">OFFSET(Data!I$8,$H25,0)</f>
        <v>میانگین درآمد فروش به ازای هر مشتری</v>
      </c>
      <c r="P25" s="45"/>
    </row>
    <row r="26" spans="2:16">
      <c r="B26" s="44"/>
      <c r="C26" s="47">
        <f t="shared" si="0"/>
        <v>16</v>
      </c>
      <c r="D26" s="99" t="str">
        <f>Data!D24</f>
        <v>محصول 16</v>
      </c>
      <c r="E26" s="95">
        <f ca="1">OFFSET(Data!D24,0,[0]!mySortCriteria)</f>
        <v>887.77</v>
      </c>
      <c r="F26" s="100"/>
      <c r="G26" s="100"/>
      <c r="H26" s="100"/>
      <c r="I26" s="87"/>
      <c r="J26" s="99" t="str">
        <f ca="1">OFFSET(Data!D$8,$H26,0)</f>
        <v>محصول</v>
      </c>
      <c r="K26" s="101" t="str">
        <f ca="1">OFFSET(Data!E$8,$H26,0)</f>
        <v>سرانه فروش</v>
      </c>
      <c r="L26" s="101" t="str">
        <f ca="1">OFFSET(Data!F$8,$H26,0)</f>
        <v>میانگین درآمد فروش به ازای هر فروشنده</v>
      </c>
      <c r="M26" s="102" t="str">
        <f ca="1">OFFSET(Data!G$8,$H26,0)</f>
        <v>درصد مشتریان راضی</v>
      </c>
      <c r="N26" s="101" t="str">
        <f ca="1">OFFSET(Data!H$8,$H26,0)</f>
        <v>درصد مشتریان ناراضی</v>
      </c>
      <c r="O26" s="103" t="str">
        <f ca="1">OFFSET(Data!I$8,$H26,0)</f>
        <v>میانگین درآمد فروش به ازای هر مشتری</v>
      </c>
      <c r="P26" s="45"/>
    </row>
    <row r="27" spans="2:16">
      <c r="B27" s="44"/>
      <c r="C27" s="47">
        <f t="shared" si="0"/>
        <v>17</v>
      </c>
      <c r="D27" s="99" t="str">
        <f>Data!D25</f>
        <v>محصول 17</v>
      </c>
      <c r="E27" s="95">
        <f ca="1">OFFSET(Data!D25,0,[0]!mySortCriteria)</f>
        <v>10.18</v>
      </c>
      <c r="F27" s="100"/>
      <c r="G27" s="100"/>
      <c r="H27" s="100"/>
      <c r="I27" s="87"/>
      <c r="J27" s="99" t="str">
        <f ca="1">OFFSET(Data!D$8,$H27,0)</f>
        <v>محصول</v>
      </c>
      <c r="K27" s="101" t="str">
        <f ca="1">OFFSET(Data!E$8,$H27,0)</f>
        <v>سرانه فروش</v>
      </c>
      <c r="L27" s="101" t="str">
        <f ca="1">OFFSET(Data!F$8,$H27,0)</f>
        <v>میانگین درآمد فروش به ازای هر فروشنده</v>
      </c>
      <c r="M27" s="102" t="str">
        <f ca="1">OFFSET(Data!G$8,$H27,0)</f>
        <v>درصد مشتریان راضی</v>
      </c>
      <c r="N27" s="101" t="str">
        <f ca="1">OFFSET(Data!H$8,$H27,0)</f>
        <v>درصد مشتریان ناراضی</v>
      </c>
      <c r="O27" s="103" t="str">
        <f ca="1">OFFSET(Data!I$8,$H27,0)</f>
        <v>میانگین درآمد فروش به ازای هر مشتری</v>
      </c>
      <c r="P27" s="45"/>
    </row>
    <row r="28" spans="2:16">
      <c r="B28" s="44"/>
      <c r="C28" s="47">
        <f t="shared" si="0"/>
        <v>18</v>
      </c>
      <c r="D28" s="99" t="str">
        <f>Data!D26</f>
        <v>محصول 18</v>
      </c>
      <c r="E28" s="95">
        <f ca="1">OFFSET(Data!D26,0,[0]!mySortCriteria)</f>
        <v>775.1</v>
      </c>
      <c r="F28" s="100"/>
      <c r="G28" s="100"/>
      <c r="H28" s="100"/>
      <c r="I28" s="87"/>
      <c r="J28" s="99" t="str">
        <f ca="1">OFFSET(Data!D$8,$H28,0)</f>
        <v>محصول</v>
      </c>
      <c r="K28" s="101" t="str">
        <f ca="1">OFFSET(Data!E$8,$H28,0)</f>
        <v>سرانه فروش</v>
      </c>
      <c r="L28" s="101" t="str">
        <f ca="1">OFFSET(Data!F$8,$H28,0)</f>
        <v>میانگین درآمد فروش به ازای هر فروشنده</v>
      </c>
      <c r="M28" s="102" t="str">
        <f ca="1">OFFSET(Data!G$8,$H28,0)</f>
        <v>درصد مشتریان راضی</v>
      </c>
      <c r="N28" s="101" t="str">
        <f ca="1">OFFSET(Data!H$8,$H28,0)</f>
        <v>درصد مشتریان ناراضی</v>
      </c>
      <c r="O28" s="103" t="str">
        <f ca="1">OFFSET(Data!I$8,$H28,0)</f>
        <v>میانگین درآمد فروش به ازای هر مشتری</v>
      </c>
      <c r="P28" s="45"/>
    </row>
    <row r="29" spans="2:16">
      <c r="B29" s="44"/>
      <c r="C29" s="47">
        <f t="shared" si="0"/>
        <v>19</v>
      </c>
      <c r="D29" s="99" t="str">
        <f>Data!D27</f>
        <v>محصول 19</v>
      </c>
      <c r="E29" s="95">
        <f ca="1">OFFSET(Data!D27,0,[0]!mySortCriteria)</f>
        <v>411.09</v>
      </c>
      <c r="F29" s="100"/>
      <c r="G29" s="100"/>
      <c r="H29" s="100"/>
      <c r="I29" s="87"/>
      <c r="J29" s="99" t="str">
        <f ca="1">OFFSET(Data!D$8,$H29,0)</f>
        <v>محصول</v>
      </c>
      <c r="K29" s="101" t="str">
        <f ca="1">OFFSET(Data!E$8,$H29,0)</f>
        <v>سرانه فروش</v>
      </c>
      <c r="L29" s="101" t="str">
        <f ca="1">OFFSET(Data!F$8,$H29,0)</f>
        <v>میانگین درآمد فروش به ازای هر فروشنده</v>
      </c>
      <c r="M29" s="102" t="str">
        <f ca="1">OFFSET(Data!G$8,$H29,0)</f>
        <v>درصد مشتریان راضی</v>
      </c>
      <c r="N29" s="101" t="str">
        <f ca="1">OFFSET(Data!H$8,$H29,0)</f>
        <v>درصد مشتریان ناراضی</v>
      </c>
      <c r="O29" s="103" t="str">
        <f ca="1">OFFSET(Data!I$8,$H29,0)</f>
        <v>میانگین درآمد فروش به ازای هر مشتری</v>
      </c>
      <c r="P29" s="45"/>
    </row>
    <row r="30" spans="2:16">
      <c r="B30" s="44"/>
      <c r="C30" s="47">
        <f t="shared" si="0"/>
        <v>20</v>
      </c>
      <c r="D30" s="99" t="str">
        <f>Data!D28</f>
        <v>محصول 20</v>
      </c>
      <c r="E30" s="95">
        <f ca="1">OFFSET(Data!D28,0,[0]!mySortCriteria)</f>
        <v>807.26</v>
      </c>
      <c r="F30" s="100"/>
      <c r="G30" s="100"/>
      <c r="H30" s="100"/>
      <c r="I30" s="87"/>
      <c r="J30" s="99" t="str">
        <f ca="1">OFFSET(Data!D$8,$H30,0)</f>
        <v>محصول</v>
      </c>
      <c r="K30" s="101" t="str">
        <f ca="1">OFFSET(Data!E$8,$H30,0)</f>
        <v>سرانه فروش</v>
      </c>
      <c r="L30" s="101" t="str">
        <f ca="1">OFFSET(Data!F$8,$H30,0)</f>
        <v>میانگین درآمد فروش به ازای هر فروشنده</v>
      </c>
      <c r="M30" s="102" t="str">
        <f ca="1">OFFSET(Data!G$8,$H30,0)</f>
        <v>درصد مشتریان راضی</v>
      </c>
      <c r="N30" s="101" t="str">
        <f ca="1">OFFSET(Data!H$8,$H30,0)</f>
        <v>درصد مشتریان ناراضی</v>
      </c>
      <c r="O30" s="103" t="str">
        <f ca="1">OFFSET(Data!I$8,$H30,0)</f>
        <v>میانگین درآمد فروش به ازای هر مشتری</v>
      </c>
      <c r="P30" s="45"/>
    </row>
    <row r="31" spans="2:16">
      <c r="B31" s="44"/>
      <c r="C31" s="47">
        <f t="shared" si="0"/>
        <v>21</v>
      </c>
      <c r="D31" s="99" t="str">
        <f>Data!D29</f>
        <v>محصول 21</v>
      </c>
      <c r="E31" s="95">
        <f ca="1">OFFSET(Data!D29,0,[0]!mySortCriteria)</f>
        <v>85.84</v>
      </c>
      <c r="F31" s="100"/>
      <c r="G31" s="100"/>
      <c r="H31" s="100"/>
      <c r="I31" s="87"/>
      <c r="J31" s="99" t="str">
        <f ca="1">OFFSET(Data!D$8,$H31,0)</f>
        <v>محصول</v>
      </c>
      <c r="K31" s="101" t="str">
        <f ca="1">OFFSET(Data!E$8,$H31,0)</f>
        <v>سرانه فروش</v>
      </c>
      <c r="L31" s="101" t="str">
        <f ca="1">OFFSET(Data!F$8,$H31,0)</f>
        <v>میانگین درآمد فروش به ازای هر فروشنده</v>
      </c>
      <c r="M31" s="102" t="str">
        <f ca="1">OFFSET(Data!G$8,$H31,0)</f>
        <v>درصد مشتریان راضی</v>
      </c>
      <c r="N31" s="101" t="str">
        <f ca="1">OFFSET(Data!H$8,$H31,0)</f>
        <v>درصد مشتریان ناراضی</v>
      </c>
      <c r="O31" s="103" t="str">
        <f ca="1">OFFSET(Data!I$8,$H31,0)</f>
        <v>میانگین درآمد فروش به ازای هر مشتری</v>
      </c>
      <c r="P31" s="45"/>
    </row>
    <row r="32" spans="2:16">
      <c r="B32" s="44"/>
      <c r="C32" s="47">
        <f t="shared" si="0"/>
        <v>22</v>
      </c>
      <c r="D32" s="99" t="str">
        <f>Data!D30</f>
        <v>محصول 22</v>
      </c>
      <c r="E32" s="95">
        <f ca="1">OFFSET(Data!D30,0,[0]!mySortCriteria)</f>
        <v>209.94</v>
      </c>
      <c r="F32" s="100"/>
      <c r="G32" s="100"/>
      <c r="H32" s="100"/>
      <c r="I32" s="87"/>
      <c r="J32" s="99" t="str">
        <f ca="1">OFFSET(Data!D$8,$H32,0)</f>
        <v>محصول</v>
      </c>
      <c r="K32" s="101" t="str">
        <f ca="1">OFFSET(Data!E$8,$H32,0)</f>
        <v>سرانه فروش</v>
      </c>
      <c r="L32" s="101" t="str">
        <f ca="1">OFFSET(Data!F$8,$H32,0)</f>
        <v>میانگین درآمد فروش به ازای هر فروشنده</v>
      </c>
      <c r="M32" s="102" t="str">
        <f ca="1">OFFSET(Data!G$8,$H32,0)</f>
        <v>درصد مشتریان راضی</v>
      </c>
      <c r="N32" s="101" t="str">
        <f ca="1">OFFSET(Data!H$8,$H32,0)</f>
        <v>درصد مشتریان ناراضی</v>
      </c>
      <c r="O32" s="103" t="str">
        <f ca="1">OFFSET(Data!I$8,$H32,0)</f>
        <v>میانگین درآمد فروش به ازای هر مشتری</v>
      </c>
      <c r="P32" s="45"/>
    </row>
    <row r="33" spans="2:16">
      <c r="B33" s="44"/>
      <c r="C33" s="47">
        <f t="shared" si="0"/>
        <v>23</v>
      </c>
      <c r="D33" s="99" t="str">
        <f>Data!D31</f>
        <v>محصول 23</v>
      </c>
      <c r="E33" s="95">
        <f ca="1">OFFSET(Data!D31,0,[0]!mySortCriteria)</f>
        <v>337.36</v>
      </c>
      <c r="F33" s="100"/>
      <c r="G33" s="100"/>
      <c r="H33" s="100"/>
      <c r="I33" s="87"/>
      <c r="J33" s="99" t="str">
        <f ca="1">OFFSET(Data!D$8,$H33,0)</f>
        <v>محصول</v>
      </c>
      <c r="K33" s="101" t="str">
        <f ca="1">OFFSET(Data!E$8,$H33,0)</f>
        <v>سرانه فروش</v>
      </c>
      <c r="L33" s="101" t="str">
        <f ca="1">OFFSET(Data!F$8,$H33,0)</f>
        <v>میانگین درآمد فروش به ازای هر فروشنده</v>
      </c>
      <c r="M33" s="102" t="str">
        <f ca="1">OFFSET(Data!G$8,$H33,0)</f>
        <v>درصد مشتریان راضی</v>
      </c>
      <c r="N33" s="101" t="str">
        <f ca="1">OFFSET(Data!H$8,$H33,0)</f>
        <v>درصد مشتریان ناراضی</v>
      </c>
      <c r="O33" s="103" t="str">
        <f ca="1">OFFSET(Data!I$8,$H33,0)</f>
        <v>میانگین درآمد فروش به ازای هر مشتری</v>
      </c>
      <c r="P33" s="45"/>
    </row>
    <row r="34" spans="2:16">
      <c r="B34" s="44"/>
      <c r="C34" s="47">
        <f t="shared" si="0"/>
        <v>24</v>
      </c>
      <c r="D34" s="99" t="str">
        <f>Data!D32</f>
        <v>محصول 24</v>
      </c>
      <c r="E34" s="95">
        <f ca="1">OFFSET(Data!D32,0,[0]!mySortCriteria)</f>
        <v>242.52</v>
      </c>
      <c r="F34" s="100"/>
      <c r="G34" s="100"/>
      <c r="H34" s="100"/>
      <c r="I34" s="87"/>
      <c r="J34" s="99" t="str">
        <f ca="1">OFFSET(Data!D$8,$H34,0)</f>
        <v>محصول</v>
      </c>
      <c r="K34" s="101" t="str">
        <f ca="1">OFFSET(Data!E$8,$H34,0)</f>
        <v>سرانه فروش</v>
      </c>
      <c r="L34" s="101" t="str">
        <f ca="1">OFFSET(Data!F$8,$H34,0)</f>
        <v>میانگین درآمد فروش به ازای هر فروشنده</v>
      </c>
      <c r="M34" s="102" t="str">
        <f ca="1">OFFSET(Data!G$8,$H34,0)</f>
        <v>درصد مشتریان راضی</v>
      </c>
      <c r="N34" s="101" t="str">
        <f ca="1">OFFSET(Data!H$8,$H34,0)</f>
        <v>درصد مشتریان ناراضی</v>
      </c>
      <c r="O34" s="103" t="str">
        <f ca="1">OFFSET(Data!I$8,$H34,0)</f>
        <v>میانگین درآمد فروش به ازای هر مشتری</v>
      </c>
      <c r="P34" s="45"/>
    </row>
    <row r="35" spans="2:16">
      <c r="B35" s="44"/>
      <c r="C35" s="47">
        <f t="shared" si="0"/>
        <v>25</v>
      </c>
      <c r="D35" s="99" t="str">
        <f>Data!D33</f>
        <v>محصول 25</v>
      </c>
      <c r="E35" s="95">
        <f ca="1">OFFSET(Data!D33,0,[0]!mySortCriteria)</f>
        <v>336.15</v>
      </c>
      <c r="F35" s="100"/>
      <c r="G35" s="100"/>
      <c r="H35" s="100"/>
      <c r="I35" s="87"/>
      <c r="J35" s="99" t="str">
        <f ca="1">OFFSET(Data!D$8,$H35,0)</f>
        <v>محصول</v>
      </c>
      <c r="K35" s="101" t="str">
        <f ca="1">OFFSET(Data!E$8,$H35,0)</f>
        <v>سرانه فروش</v>
      </c>
      <c r="L35" s="101" t="str">
        <f ca="1">OFFSET(Data!F$8,$H35,0)</f>
        <v>میانگین درآمد فروش به ازای هر فروشنده</v>
      </c>
      <c r="M35" s="102" t="str">
        <f ca="1">OFFSET(Data!G$8,$H35,0)</f>
        <v>درصد مشتریان راضی</v>
      </c>
      <c r="N35" s="101" t="str">
        <f ca="1">OFFSET(Data!H$8,$H35,0)</f>
        <v>درصد مشتریان ناراضی</v>
      </c>
      <c r="O35" s="103" t="str">
        <f ca="1">OFFSET(Data!I$8,$H35,0)</f>
        <v>میانگین درآمد فروش به ازای هر مشتری</v>
      </c>
      <c r="P35" s="45"/>
    </row>
    <row r="36" spans="2:16">
      <c r="B36" s="44"/>
      <c r="C36" s="47">
        <f t="shared" si="0"/>
        <v>26</v>
      </c>
      <c r="D36" s="99" t="str">
        <f>Data!D34</f>
        <v>محصول 26</v>
      </c>
      <c r="E36" s="95">
        <f ca="1">OFFSET(Data!D34,0,[0]!mySortCriteria)</f>
        <v>717.43</v>
      </c>
      <c r="F36" s="100"/>
      <c r="G36" s="100"/>
      <c r="H36" s="100"/>
      <c r="I36" s="87"/>
      <c r="J36" s="99" t="str">
        <f ca="1">OFFSET(Data!D$8,$H36,0)</f>
        <v>محصول</v>
      </c>
      <c r="K36" s="101" t="str">
        <f ca="1">OFFSET(Data!E$8,$H36,0)</f>
        <v>سرانه فروش</v>
      </c>
      <c r="L36" s="101" t="str">
        <f ca="1">OFFSET(Data!F$8,$H36,0)</f>
        <v>میانگین درآمد فروش به ازای هر فروشنده</v>
      </c>
      <c r="M36" s="102" t="str">
        <f ca="1">OFFSET(Data!G$8,$H36,0)</f>
        <v>درصد مشتریان راضی</v>
      </c>
      <c r="N36" s="101" t="str">
        <f ca="1">OFFSET(Data!H$8,$H36,0)</f>
        <v>درصد مشتریان ناراضی</v>
      </c>
      <c r="O36" s="103" t="str">
        <f ca="1">OFFSET(Data!I$8,$H36,0)</f>
        <v>میانگین درآمد فروش به ازای هر مشتری</v>
      </c>
      <c r="P36" s="45"/>
    </row>
    <row r="37" spans="2:16">
      <c r="B37" s="44"/>
      <c r="C37" s="47">
        <f t="shared" si="0"/>
        <v>27</v>
      </c>
      <c r="D37" s="99" t="str">
        <f>Data!D35</f>
        <v>محصول 27</v>
      </c>
      <c r="E37" s="95">
        <f ca="1">OFFSET(Data!D35,0,[0]!mySortCriteria)</f>
        <v>7.33</v>
      </c>
      <c r="F37" s="100"/>
      <c r="G37" s="100"/>
      <c r="H37" s="100"/>
      <c r="I37" s="87"/>
      <c r="J37" s="99" t="str">
        <f ca="1">OFFSET(Data!D$8,$H37,0)</f>
        <v>محصول</v>
      </c>
      <c r="K37" s="101" t="str">
        <f ca="1">OFFSET(Data!E$8,$H37,0)</f>
        <v>سرانه فروش</v>
      </c>
      <c r="L37" s="101" t="str">
        <f ca="1">OFFSET(Data!F$8,$H37,0)</f>
        <v>میانگین درآمد فروش به ازای هر فروشنده</v>
      </c>
      <c r="M37" s="102" t="str">
        <f ca="1">OFFSET(Data!G$8,$H37,0)</f>
        <v>درصد مشتریان راضی</v>
      </c>
      <c r="N37" s="101" t="str">
        <f ca="1">OFFSET(Data!H$8,$H37,0)</f>
        <v>درصد مشتریان ناراضی</v>
      </c>
      <c r="O37" s="103" t="str">
        <f ca="1">OFFSET(Data!I$8,$H37,0)</f>
        <v>میانگین درآمد فروش به ازای هر مشتری</v>
      </c>
      <c r="P37" s="45"/>
    </row>
    <row r="38" spans="2:16">
      <c r="B38" s="44"/>
      <c r="C38" s="47">
        <f t="shared" si="0"/>
        <v>28</v>
      </c>
      <c r="D38" s="99" t="str">
        <f>Data!D36</f>
        <v>محصول 28</v>
      </c>
      <c r="E38" s="95">
        <f ca="1">OFFSET(Data!D36,0,[0]!mySortCriteria)</f>
        <v>985.32</v>
      </c>
      <c r="F38" s="100"/>
      <c r="G38" s="100"/>
      <c r="H38" s="100"/>
      <c r="I38" s="87"/>
      <c r="J38" s="99" t="str">
        <f ca="1">OFFSET(Data!D$8,$H38,0)</f>
        <v>محصول</v>
      </c>
      <c r="K38" s="101" t="str">
        <f ca="1">OFFSET(Data!E$8,$H38,0)</f>
        <v>سرانه فروش</v>
      </c>
      <c r="L38" s="101" t="str">
        <f ca="1">OFFSET(Data!F$8,$H38,0)</f>
        <v>میانگین درآمد فروش به ازای هر فروشنده</v>
      </c>
      <c r="M38" s="102" t="str">
        <f ca="1">OFFSET(Data!G$8,$H38,0)</f>
        <v>درصد مشتریان راضی</v>
      </c>
      <c r="N38" s="101" t="str">
        <f ca="1">OFFSET(Data!H$8,$H38,0)</f>
        <v>درصد مشتریان ناراضی</v>
      </c>
      <c r="O38" s="103" t="str">
        <f ca="1">OFFSET(Data!I$8,$H38,0)</f>
        <v>میانگین درآمد فروش به ازای هر مشتری</v>
      </c>
      <c r="P38" s="45"/>
    </row>
    <row r="39" spans="2:16">
      <c r="B39" s="44"/>
      <c r="C39" s="47">
        <f t="shared" si="0"/>
        <v>29</v>
      </c>
      <c r="D39" s="99" t="str">
        <f>Data!D37</f>
        <v>محصول 29</v>
      </c>
      <c r="E39" s="95">
        <f ca="1">OFFSET(Data!D37,0,[0]!mySortCriteria)</f>
        <v>386.26</v>
      </c>
      <c r="F39" s="100"/>
      <c r="G39" s="100"/>
      <c r="H39" s="100"/>
      <c r="I39" s="87"/>
      <c r="J39" s="99" t="str">
        <f ca="1">OFFSET(Data!D$8,$H39,0)</f>
        <v>محصول</v>
      </c>
      <c r="K39" s="101" t="str">
        <f ca="1">OFFSET(Data!E$8,$H39,0)</f>
        <v>سرانه فروش</v>
      </c>
      <c r="L39" s="101" t="str">
        <f ca="1">OFFSET(Data!F$8,$H39,0)</f>
        <v>میانگین درآمد فروش به ازای هر فروشنده</v>
      </c>
      <c r="M39" s="102" t="str">
        <f ca="1">OFFSET(Data!G$8,$H39,0)</f>
        <v>درصد مشتریان راضی</v>
      </c>
      <c r="N39" s="101" t="str">
        <f ca="1">OFFSET(Data!H$8,$H39,0)</f>
        <v>درصد مشتریان ناراضی</v>
      </c>
      <c r="O39" s="103" t="str">
        <f ca="1">OFFSET(Data!I$8,$H39,0)</f>
        <v>میانگین درآمد فروش به ازای هر مشتری</v>
      </c>
      <c r="P39" s="45"/>
    </row>
    <row r="40" spans="2:16">
      <c r="B40" s="44"/>
      <c r="C40" s="47">
        <f t="shared" si="0"/>
        <v>30</v>
      </c>
      <c r="D40" s="99" t="str">
        <f>Data!D38</f>
        <v>محصول 30</v>
      </c>
      <c r="E40" s="95">
        <f ca="1">OFFSET(Data!D38,0,[0]!mySortCriteria)</f>
        <v>0.33</v>
      </c>
      <c r="F40" s="100"/>
      <c r="G40" s="100"/>
      <c r="H40" s="100"/>
      <c r="I40" s="87"/>
      <c r="J40" s="99" t="str">
        <f ca="1">OFFSET(Data!D$8,$H40,0)</f>
        <v>محصول</v>
      </c>
      <c r="K40" s="101" t="str">
        <f ca="1">OFFSET(Data!E$8,$H40,0)</f>
        <v>سرانه فروش</v>
      </c>
      <c r="L40" s="101" t="str">
        <f ca="1">OFFSET(Data!F$8,$H40,0)</f>
        <v>میانگین درآمد فروش به ازای هر فروشنده</v>
      </c>
      <c r="M40" s="102" t="str">
        <f ca="1">OFFSET(Data!G$8,$H40,0)</f>
        <v>درصد مشتریان راضی</v>
      </c>
      <c r="N40" s="101" t="str">
        <f ca="1">OFFSET(Data!H$8,$H40,0)</f>
        <v>درصد مشتریان ناراضی</v>
      </c>
      <c r="O40" s="103" t="str">
        <f ca="1">OFFSET(Data!I$8,$H40,0)</f>
        <v>میانگین درآمد فروش به ازای هر مشتری</v>
      </c>
      <c r="P40" s="45"/>
    </row>
    <row r="41" spans="2:16">
      <c r="B41" s="44"/>
      <c r="C41" s="47">
        <f t="shared" si="0"/>
        <v>31</v>
      </c>
      <c r="D41" s="99" t="str">
        <f>Data!D39</f>
        <v>محصول 31</v>
      </c>
      <c r="E41" s="95">
        <f ca="1">OFFSET(Data!D39,0,[0]!mySortCriteria)</f>
        <v>259.52</v>
      </c>
      <c r="F41" s="100"/>
      <c r="G41" s="100"/>
      <c r="H41" s="100"/>
      <c r="I41" s="87"/>
      <c r="J41" s="99" t="str">
        <f ca="1">OFFSET(Data!D$8,$H41,0)</f>
        <v>محصول</v>
      </c>
      <c r="K41" s="101" t="str">
        <f ca="1">OFFSET(Data!E$8,$H41,0)</f>
        <v>سرانه فروش</v>
      </c>
      <c r="L41" s="101" t="str">
        <f ca="1">OFFSET(Data!F$8,$H41,0)</f>
        <v>میانگین درآمد فروش به ازای هر فروشنده</v>
      </c>
      <c r="M41" s="102" t="str">
        <f ca="1">OFFSET(Data!G$8,$H41,0)</f>
        <v>درصد مشتریان راضی</v>
      </c>
      <c r="N41" s="101" t="str">
        <f ca="1">OFFSET(Data!H$8,$H41,0)</f>
        <v>درصد مشتریان ناراضی</v>
      </c>
      <c r="O41" s="103" t="str">
        <f ca="1">OFFSET(Data!I$8,$H41,0)</f>
        <v>میانگین درآمد فروش به ازای هر مشتری</v>
      </c>
      <c r="P41" s="45"/>
    </row>
    <row r="42" spans="2:16">
      <c r="B42" s="44"/>
      <c r="C42" s="47">
        <f t="shared" si="0"/>
        <v>32</v>
      </c>
      <c r="D42" s="99" t="str">
        <f>Data!D40</f>
        <v>محصول 32</v>
      </c>
      <c r="E42" s="95">
        <f ca="1">OFFSET(Data!D40,0,[0]!mySortCriteria)</f>
        <v>915.26</v>
      </c>
      <c r="F42" s="100"/>
      <c r="G42" s="100"/>
      <c r="H42" s="100"/>
      <c r="I42" s="87"/>
      <c r="J42" s="99" t="str">
        <f ca="1">OFFSET(Data!D$8,$H42,0)</f>
        <v>محصول</v>
      </c>
      <c r="K42" s="101" t="str">
        <f ca="1">OFFSET(Data!E$8,$H42,0)</f>
        <v>سرانه فروش</v>
      </c>
      <c r="L42" s="101" t="str">
        <f ca="1">OFFSET(Data!F$8,$H42,0)</f>
        <v>میانگین درآمد فروش به ازای هر فروشنده</v>
      </c>
      <c r="M42" s="102" t="str">
        <f ca="1">OFFSET(Data!G$8,$H42,0)</f>
        <v>درصد مشتریان راضی</v>
      </c>
      <c r="N42" s="101" t="str">
        <f ca="1">OFFSET(Data!H$8,$H42,0)</f>
        <v>درصد مشتریان ناراضی</v>
      </c>
      <c r="O42" s="103" t="str">
        <f ca="1">OFFSET(Data!I$8,$H42,0)</f>
        <v>میانگین درآمد فروش به ازای هر مشتری</v>
      </c>
      <c r="P42" s="45"/>
    </row>
    <row r="43" spans="2:16">
      <c r="B43" s="44"/>
      <c r="C43" s="47">
        <f t="shared" si="0"/>
        <v>33</v>
      </c>
      <c r="D43" s="99" t="str">
        <f>Data!D41</f>
        <v>محصول 33</v>
      </c>
      <c r="E43" s="95">
        <f ca="1">OFFSET(Data!D41,0,[0]!mySortCriteria)</f>
        <v>117.46</v>
      </c>
      <c r="F43" s="100"/>
      <c r="G43" s="100"/>
      <c r="H43" s="100"/>
      <c r="I43" s="87"/>
      <c r="J43" s="99" t="str">
        <f ca="1">OFFSET(Data!D$8,$H43,0)</f>
        <v>محصول</v>
      </c>
      <c r="K43" s="101" t="str">
        <f ca="1">OFFSET(Data!E$8,$H43,0)</f>
        <v>سرانه فروش</v>
      </c>
      <c r="L43" s="101" t="str">
        <f ca="1">OFFSET(Data!F$8,$H43,0)</f>
        <v>میانگین درآمد فروش به ازای هر فروشنده</v>
      </c>
      <c r="M43" s="102" t="str">
        <f ca="1">OFFSET(Data!G$8,$H43,0)</f>
        <v>درصد مشتریان راضی</v>
      </c>
      <c r="N43" s="101" t="str">
        <f ca="1">OFFSET(Data!H$8,$H43,0)</f>
        <v>درصد مشتریان ناراضی</v>
      </c>
      <c r="O43" s="103" t="str">
        <f ca="1">OFFSET(Data!I$8,$H43,0)</f>
        <v>میانگین درآمد فروش به ازای هر مشتری</v>
      </c>
      <c r="P43" s="45"/>
    </row>
    <row r="44" spans="2:16">
      <c r="B44" s="44"/>
      <c r="C44" s="47">
        <f t="shared" si="0"/>
        <v>34</v>
      </c>
      <c r="D44" s="99" t="str">
        <f>Data!D42</f>
        <v>محصول 34</v>
      </c>
      <c r="E44" s="95">
        <f ca="1">OFFSET(Data!D42,0,[0]!mySortCriteria)</f>
        <v>191.33</v>
      </c>
      <c r="F44" s="100"/>
      <c r="G44" s="100"/>
      <c r="H44" s="100"/>
      <c r="I44" s="87"/>
      <c r="J44" s="99" t="str">
        <f ca="1">OFFSET(Data!D$8,$H44,0)</f>
        <v>محصول</v>
      </c>
      <c r="K44" s="101" t="str">
        <f ca="1">OFFSET(Data!E$8,$H44,0)</f>
        <v>سرانه فروش</v>
      </c>
      <c r="L44" s="101" t="str">
        <f ca="1">OFFSET(Data!F$8,$H44,0)</f>
        <v>میانگین درآمد فروش به ازای هر فروشنده</v>
      </c>
      <c r="M44" s="102" t="str">
        <f ca="1">OFFSET(Data!G$8,$H44,0)</f>
        <v>درصد مشتریان راضی</v>
      </c>
      <c r="N44" s="101" t="str">
        <f ca="1">OFFSET(Data!H$8,$H44,0)</f>
        <v>درصد مشتریان ناراضی</v>
      </c>
      <c r="O44" s="103" t="str">
        <f ca="1">OFFSET(Data!I$8,$H44,0)</f>
        <v>میانگین درآمد فروش به ازای هر مشتری</v>
      </c>
      <c r="P44" s="45"/>
    </row>
    <row r="45" spans="2:16">
      <c r="B45" s="44"/>
      <c r="C45" s="47">
        <f t="shared" si="0"/>
        <v>35</v>
      </c>
      <c r="D45" s="99" t="str">
        <f>Data!D43</f>
        <v>محصول 35</v>
      </c>
      <c r="E45" s="95">
        <f ca="1">OFFSET(Data!D43,0,[0]!mySortCriteria)</f>
        <v>982.91</v>
      </c>
      <c r="F45" s="100"/>
      <c r="G45" s="100"/>
      <c r="H45" s="100"/>
      <c r="I45" s="87"/>
      <c r="J45" s="99" t="str">
        <f ca="1">OFFSET(Data!D$8,$H45,0)</f>
        <v>محصول</v>
      </c>
      <c r="K45" s="101" t="str">
        <f ca="1">OFFSET(Data!E$8,$H45,0)</f>
        <v>سرانه فروش</v>
      </c>
      <c r="L45" s="101" t="str">
        <f ca="1">OFFSET(Data!F$8,$H45,0)</f>
        <v>میانگین درآمد فروش به ازای هر فروشنده</v>
      </c>
      <c r="M45" s="102" t="str">
        <f ca="1">OFFSET(Data!G$8,$H45,0)</f>
        <v>درصد مشتریان راضی</v>
      </c>
      <c r="N45" s="101" t="str">
        <f ca="1">OFFSET(Data!H$8,$H45,0)</f>
        <v>درصد مشتریان ناراضی</v>
      </c>
      <c r="O45" s="103" t="str">
        <f ca="1">OFFSET(Data!I$8,$H45,0)</f>
        <v>میانگین درآمد فروش به ازای هر مشتری</v>
      </c>
      <c r="P45" s="45"/>
    </row>
    <row r="46" spans="2:16">
      <c r="B46" s="44"/>
      <c r="C46" s="47">
        <f t="shared" si="0"/>
        <v>36</v>
      </c>
      <c r="D46" s="99" t="str">
        <f>Data!D44</f>
        <v>محصول 36</v>
      </c>
      <c r="E46" s="95">
        <f ca="1">OFFSET(Data!D44,0,[0]!mySortCriteria)</f>
        <v>178.96</v>
      </c>
      <c r="F46" s="100"/>
      <c r="G46" s="100"/>
      <c r="H46" s="100"/>
      <c r="I46" s="87"/>
      <c r="J46" s="99" t="str">
        <f ca="1">OFFSET(Data!D$8,$H46,0)</f>
        <v>محصول</v>
      </c>
      <c r="K46" s="101" t="str">
        <f ca="1">OFFSET(Data!E$8,$H46,0)</f>
        <v>سرانه فروش</v>
      </c>
      <c r="L46" s="101" t="str">
        <f ca="1">OFFSET(Data!F$8,$H46,0)</f>
        <v>میانگین درآمد فروش به ازای هر فروشنده</v>
      </c>
      <c r="M46" s="102" t="str">
        <f ca="1">OFFSET(Data!G$8,$H46,0)</f>
        <v>درصد مشتریان راضی</v>
      </c>
      <c r="N46" s="101" t="str">
        <f ca="1">OFFSET(Data!H$8,$H46,0)</f>
        <v>درصد مشتریان ناراضی</v>
      </c>
      <c r="O46" s="103" t="str">
        <f ca="1">OFFSET(Data!I$8,$H46,0)</f>
        <v>میانگین درآمد فروش به ازای هر مشتری</v>
      </c>
      <c r="P46" s="45"/>
    </row>
    <row r="47" spans="2:16">
      <c r="B47" s="44"/>
      <c r="C47" s="47">
        <f t="shared" si="0"/>
        <v>37</v>
      </c>
      <c r="D47" s="99" t="str">
        <f>Data!D45</f>
        <v>محصول 37</v>
      </c>
      <c r="E47" s="95">
        <f ca="1">OFFSET(Data!D45,0,[0]!mySortCriteria)</f>
        <v>93.66</v>
      </c>
      <c r="F47" s="100"/>
      <c r="G47" s="100"/>
      <c r="H47" s="100"/>
      <c r="I47" s="87"/>
      <c r="J47" s="99" t="str">
        <f ca="1">OFFSET(Data!D$8,$H47,0)</f>
        <v>محصول</v>
      </c>
      <c r="K47" s="101" t="str">
        <f ca="1">OFFSET(Data!E$8,$H47,0)</f>
        <v>سرانه فروش</v>
      </c>
      <c r="L47" s="101" t="str">
        <f ca="1">OFFSET(Data!F$8,$H47,0)</f>
        <v>میانگین درآمد فروش به ازای هر فروشنده</v>
      </c>
      <c r="M47" s="102" t="str">
        <f ca="1">OFFSET(Data!G$8,$H47,0)</f>
        <v>درصد مشتریان راضی</v>
      </c>
      <c r="N47" s="101" t="str">
        <f ca="1">OFFSET(Data!H$8,$H47,0)</f>
        <v>درصد مشتریان ناراضی</v>
      </c>
      <c r="O47" s="103" t="str">
        <f ca="1">OFFSET(Data!I$8,$H47,0)</f>
        <v>میانگین درآمد فروش به ازای هر مشتری</v>
      </c>
      <c r="P47" s="45"/>
    </row>
    <row r="48" spans="2:16">
      <c r="B48" s="44"/>
      <c r="C48" s="47">
        <f t="shared" si="0"/>
        <v>38</v>
      </c>
      <c r="D48" s="99" t="str">
        <f>Data!D46</f>
        <v>محصول 38</v>
      </c>
      <c r="E48" s="95">
        <f ca="1">OFFSET(Data!D46,0,[0]!mySortCriteria)</f>
        <v>67.7</v>
      </c>
      <c r="F48" s="100"/>
      <c r="G48" s="100"/>
      <c r="H48" s="100"/>
      <c r="I48" s="87"/>
      <c r="J48" s="99" t="str">
        <f ca="1">OFFSET(Data!D$8,$H48,0)</f>
        <v>محصول</v>
      </c>
      <c r="K48" s="101" t="str">
        <f ca="1">OFFSET(Data!E$8,$H48,0)</f>
        <v>سرانه فروش</v>
      </c>
      <c r="L48" s="101" t="str">
        <f ca="1">OFFSET(Data!F$8,$H48,0)</f>
        <v>میانگین درآمد فروش به ازای هر فروشنده</v>
      </c>
      <c r="M48" s="102" t="str">
        <f ca="1">OFFSET(Data!G$8,$H48,0)</f>
        <v>درصد مشتریان راضی</v>
      </c>
      <c r="N48" s="101" t="str">
        <f ca="1">OFFSET(Data!H$8,$H48,0)</f>
        <v>درصد مشتریان ناراضی</v>
      </c>
      <c r="O48" s="103" t="str">
        <f ca="1">OFFSET(Data!I$8,$H48,0)</f>
        <v>میانگین درآمد فروش به ازای هر مشتری</v>
      </c>
      <c r="P48" s="45"/>
    </row>
    <row r="49" spans="2:16">
      <c r="B49" s="44"/>
      <c r="C49" s="47">
        <f t="shared" si="0"/>
        <v>39</v>
      </c>
      <c r="D49" s="99" t="str">
        <f>Data!D47</f>
        <v>محصول 39</v>
      </c>
      <c r="E49" s="95">
        <f ca="1">OFFSET(Data!D47,0,[0]!mySortCriteria)</f>
        <v>206.15</v>
      </c>
      <c r="F49" s="100"/>
      <c r="G49" s="100"/>
      <c r="H49" s="100"/>
      <c r="I49" s="87"/>
      <c r="J49" s="99" t="str">
        <f ca="1">OFFSET(Data!D$8,$H49,0)</f>
        <v>محصول</v>
      </c>
      <c r="K49" s="101" t="str">
        <f ca="1">OFFSET(Data!E$8,$H49,0)</f>
        <v>سرانه فروش</v>
      </c>
      <c r="L49" s="101" t="str">
        <f ca="1">OFFSET(Data!F$8,$H49,0)</f>
        <v>میانگین درآمد فروش به ازای هر فروشنده</v>
      </c>
      <c r="M49" s="102" t="str">
        <f ca="1">OFFSET(Data!G$8,$H49,0)</f>
        <v>درصد مشتریان راضی</v>
      </c>
      <c r="N49" s="101" t="str">
        <f ca="1">OFFSET(Data!H$8,$H49,0)</f>
        <v>درصد مشتریان ناراضی</v>
      </c>
      <c r="O49" s="103" t="str">
        <f ca="1">OFFSET(Data!I$8,$H49,0)</f>
        <v>میانگین درآمد فروش به ازای هر مشتری</v>
      </c>
      <c r="P49" s="45"/>
    </row>
    <row r="50" spans="2:16">
      <c r="B50" s="44"/>
      <c r="C50" s="47">
        <f t="shared" si="0"/>
        <v>40</v>
      </c>
      <c r="D50" s="99" t="str">
        <f>Data!D48</f>
        <v>محصول 40</v>
      </c>
      <c r="E50" s="95">
        <f ca="1">OFFSET(Data!D48,0,[0]!mySortCriteria)</f>
        <v>53.51</v>
      </c>
      <c r="F50" s="100"/>
      <c r="G50" s="100"/>
      <c r="H50" s="100"/>
      <c r="I50" s="87"/>
      <c r="J50" s="99" t="str">
        <f ca="1">OFFSET(Data!D$8,$H50,0)</f>
        <v>محصول</v>
      </c>
      <c r="K50" s="101" t="str">
        <f ca="1">OFFSET(Data!E$8,$H50,0)</f>
        <v>سرانه فروش</v>
      </c>
      <c r="L50" s="101" t="str">
        <f ca="1">OFFSET(Data!F$8,$H50,0)</f>
        <v>میانگین درآمد فروش به ازای هر فروشنده</v>
      </c>
      <c r="M50" s="102" t="str">
        <f ca="1">OFFSET(Data!G$8,$H50,0)</f>
        <v>درصد مشتریان راضی</v>
      </c>
      <c r="N50" s="101" t="str">
        <f ca="1">OFFSET(Data!H$8,$H50,0)</f>
        <v>درصد مشتریان ناراضی</v>
      </c>
      <c r="O50" s="103" t="str">
        <f ca="1">OFFSET(Data!I$8,$H50,0)</f>
        <v>میانگین درآمد فروش به ازای هر مشتری</v>
      </c>
      <c r="P50" s="45"/>
    </row>
    <row r="51" spans="2:16">
      <c r="B51" s="44"/>
      <c r="C51" s="47">
        <f t="shared" si="0"/>
        <v>41</v>
      </c>
      <c r="D51" s="99" t="str">
        <f>Data!D49</f>
        <v>محصول 41</v>
      </c>
      <c r="E51" s="95">
        <f ca="1">OFFSET(Data!D49,0,[0]!mySortCriteria)</f>
        <v>517.96</v>
      </c>
      <c r="F51" s="100"/>
      <c r="G51" s="100"/>
      <c r="H51" s="100"/>
      <c r="I51" s="87"/>
      <c r="J51" s="99" t="str">
        <f ca="1">OFFSET(Data!D$8,$H51,0)</f>
        <v>محصول</v>
      </c>
      <c r="K51" s="101" t="str">
        <f ca="1">OFFSET(Data!E$8,$H51,0)</f>
        <v>سرانه فروش</v>
      </c>
      <c r="L51" s="101" t="str">
        <f ca="1">OFFSET(Data!F$8,$H51,0)</f>
        <v>میانگین درآمد فروش به ازای هر فروشنده</v>
      </c>
      <c r="M51" s="102" t="str">
        <f ca="1">OFFSET(Data!G$8,$H51,0)</f>
        <v>درصد مشتریان راضی</v>
      </c>
      <c r="N51" s="101" t="str">
        <f ca="1">OFFSET(Data!H$8,$H51,0)</f>
        <v>درصد مشتریان ناراضی</v>
      </c>
      <c r="O51" s="103" t="str">
        <f ca="1">OFFSET(Data!I$8,$H51,0)</f>
        <v>میانگین درآمد فروش به ازای هر مشتری</v>
      </c>
      <c r="P51" s="45"/>
    </row>
    <row r="52" spans="2:16">
      <c r="B52" s="44"/>
      <c r="C52" s="47">
        <f t="shared" si="0"/>
        <v>42</v>
      </c>
      <c r="D52" s="99" t="str">
        <f>Data!D50</f>
        <v>محصول 42</v>
      </c>
      <c r="E52" s="95">
        <f ca="1">OFFSET(Data!D50,0,[0]!mySortCriteria)</f>
        <v>218.2</v>
      </c>
      <c r="F52" s="100"/>
      <c r="G52" s="100"/>
      <c r="H52" s="100"/>
      <c r="I52" s="87"/>
      <c r="J52" s="99" t="str">
        <f ca="1">OFFSET(Data!D$8,$H52,0)</f>
        <v>محصول</v>
      </c>
      <c r="K52" s="101" t="str">
        <f ca="1">OFFSET(Data!E$8,$H52,0)</f>
        <v>سرانه فروش</v>
      </c>
      <c r="L52" s="101" t="str">
        <f ca="1">OFFSET(Data!F$8,$H52,0)</f>
        <v>میانگین درآمد فروش به ازای هر فروشنده</v>
      </c>
      <c r="M52" s="102" t="str">
        <f ca="1">OFFSET(Data!G$8,$H52,0)</f>
        <v>درصد مشتریان راضی</v>
      </c>
      <c r="N52" s="101" t="str">
        <f ca="1">OFFSET(Data!H$8,$H52,0)</f>
        <v>درصد مشتریان ناراضی</v>
      </c>
      <c r="O52" s="103" t="str">
        <f ca="1">OFFSET(Data!I$8,$H52,0)</f>
        <v>میانگین درآمد فروش به ازای هر مشتری</v>
      </c>
      <c r="P52" s="45"/>
    </row>
    <row r="53" spans="2:16">
      <c r="B53" s="44"/>
      <c r="C53" s="47">
        <f t="shared" si="0"/>
        <v>43</v>
      </c>
      <c r="D53" s="99" t="str">
        <f>Data!D51</f>
        <v>محصول 43</v>
      </c>
      <c r="E53" s="95">
        <f ca="1">OFFSET(Data!D51,0,[0]!mySortCriteria)</f>
        <v>514.29</v>
      </c>
      <c r="F53" s="100"/>
      <c r="G53" s="100"/>
      <c r="H53" s="100"/>
      <c r="I53" s="87"/>
      <c r="J53" s="99" t="str">
        <f ca="1">OFFSET(Data!D$8,$H53,0)</f>
        <v>محصول</v>
      </c>
      <c r="K53" s="101" t="str">
        <f ca="1">OFFSET(Data!E$8,$H53,0)</f>
        <v>سرانه فروش</v>
      </c>
      <c r="L53" s="101" t="str">
        <f ca="1">OFFSET(Data!F$8,$H53,0)</f>
        <v>میانگین درآمد فروش به ازای هر فروشنده</v>
      </c>
      <c r="M53" s="102" t="str">
        <f ca="1">OFFSET(Data!G$8,$H53,0)</f>
        <v>درصد مشتریان راضی</v>
      </c>
      <c r="N53" s="101" t="str">
        <f ca="1">OFFSET(Data!H$8,$H53,0)</f>
        <v>درصد مشتریان ناراضی</v>
      </c>
      <c r="O53" s="103" t="str">
        <f ca="1">OFFSET(Data!I$8,$H53,0)</f>
        <v>میانگین درآمد فروش به ازای هر مشتری</v>
      </c>
      <c r="P53" s="45"/>
    </row>
    <row r="54" spans="2:16">
      <c r="B54" s="44"/>
      <c r="C54" s="47">
        <f t="shared" si="0"/>
        <v>44</v>
      </c>
      <c r="D54" s="99" t="str">
        <f>Data!D52</f>
        <v>محصول 44</v>
      </c>
      <c r="E54" s="95">
        <f ca="1">OFFSET(Data!D52,0,[0]!mySortCriteria)</f>
        <v>153.76</v>
      </c>
      <c r="F54" s="100"/>
      <c r="G54" s="100"/>
      <c r="H54" s="100"/>
      <c r="I54" s="87"/>
      <c r="J54" s="99" t="str">
        <f ca="1">OFFSET(Data!D$8,$H54,0)</f>
        <v>محصول</v>
      </c>
      <c r="K54" s="101" t="str">
        <f ca="1">OFFSET(Data!E$8,$H54,0)</f>
        <v>سرانه فروش</v>
      </c>
      <c r="L54" s="101" t="str">
        <f ca="1">OFFSET(Data!F$8,$H54,0)</f>
        <v>میانگین درآمد فروش به ازای هر فروشنده</v>
      </c>
      <c r="M54" s="102" t="str">
        <f ca="1">OFFSET(Data!G$8,$H54,0)</f>
        <v>درصد مشتریان راضی</v>
      </c>
      <c r="N54" s="101" t="str">
        <f ca="1">OFFSET(Data!H$8,$H54,0)</f>
        <v>درصد مشتریان ناراضی</v>
      </c>
      <c r="O54" s="103" t="str">
        <f ca="1">OFFSET(Data!I$8,$H54,0)</f>
        <v>میانگین درآمد فروش به ازای هر مشتری</v>
      </c>
      <c r="P54" s="45"/>
    </row>
    <row r="55" spans="2:16">
      <c r="B55" s="44"/>
      <c r="C55" s="47">
        <f t="shared" si="0"/>
        <v>45</v>
      </c>
      <c r="D55" s="99" t="str">
        <f>Data!D53</f>
        <v>محصول 45</v>
      </c>
      <c r="E55" s="95">
        <f ca="1">OFFSET(Data!D53,0,[0]!mySortCriteria)</f>
        <v>101.97</v>
      </c>
      <c r="F55" s="100"/>
      <c r="G55" s="100"/>
      <c r="H55" s="100"/>
      <c r="I55" s="87"/>
      <c r="J55" s="99" t="str">
        <f ca="1">OFFSET(Data!D$8,$H55,0)</f>
        <v>محصول</v>
      </c>
      <c r="K55" s="101" t="str">
        <f ca="1">OFFSET(Data!E$8,$H55,0)</f>
        <v>سرانه فروش</v>
      </c>
      <c r="L55" s="101" t="str">
        <f ca="1">OFFSET(Data!F$8,$H55,0)</f>
        <v>میانگین درآمد فروش به ازای هر فروشنده</v>
      </c>
      <c r="M55" s="102" t="str">
        <f ca="1">OFFSET(Data!G$8,$H55,0)</f>
        <v>درصد مشتریان راضی</v>
      </c>
      <c r="N55" s="101" t="str">
        <f ca="1">OFFSET(Data!H$8,$H55,0)</f>
        <v>درصد مشتریان ناراضی</v>
      </c>
      <c r="O55" s="103" t="str">
        <f ca="1">OFFSET(Data!I$8,$H55,0)</f>
        <v>میانگین درآمد فروش به ازای هر مشتری</v>
      </c>
      <c r="P55" s="45"/>
    </row>
    <row r="56" spans="2:16">
      <c r="B56" s="44"/>
      <c r="C56" s="47">
        <f t="shared" si="0"/>
        <v>46</v>
      </c>
      <c r="D56" s="99" t="str">
        <f>Data!D54</f>
        <v>محصول 46</v>
      </c>
      <c r="E56" s="95">
        <f ca="1">OFFSET(Data!D54,0,[0]!mySortCriteria)</f>
        <v>568.95000000000005</v>
      </c>
      <c r="F56" s="100"/>
      <c r="G56" s="100"/>
      <c r="H56" s="100"/>
      <c r="I56" s="87"/>
      <c r="J56" s="99" t="str">
        <f ca="1">OFFSET(Data!D$8,$H56,0)</f>
        <v>محصول</v>
      </c>
      <c r="K56" s="101" t="str">
        <f ca="1">OFFSET(Data!E$8,$H56,0)</f>
        <v>سرانه فروش</v>
      </c>
      <c r="L56" s="101" t="str">
        <f ca="1">OFFSET(Data!F$8,$H56,0)</f>
        <v>میانگین درآمد فروش به ازای هر فروشنده</v>
      </c>
      <c r="M56" s="102" t="str">
        <f ca="1">OFFSET(Data!G$8,$H56,0)</f>
        <v>درصد مشتریان راضی</v>
      </c>
      <c r="N56" s="101" t="str">
        <f ca="1">OFFSET(Data!H$8,$H56,0)</f>
        <v>درصد مشتریان ناراضی</v>
      </c>
      <c r="O56" s="103" t="str">
        <f ca="1">OFFSET(Data!I$8,$H56,0)</f>
        <v>میانگین درآمد فروش به ازای هر مشتری</v>
      </c>
      <c r="P56" s="45"/>
    </row>
    <row r="57" spans="2:16">
      <c r="B57" s="44"/>
      <c r="C57" s="47">
        <f t="shared" si="0"/>
        <v>47</v>
      </c>
      <c r="D57" s="99" t="str">
        <f>Data!D55</f>
        <v>محصول 47</v>
      </c>
      <c r="E57" s="95">
        <f ca="1">OFFSET(Data!D55,0,[0]!mySortCriteria)</f>
        <v>973.82</v>
      </c>
      <c r="F57" s="100"/>
      <c r="G57" s="100"/>
      <c r="H57" s="100"/>
      <c r="I57" s="87"/>
      <c r="J57" s="99" t="str">
        <f ca="1">OFFSET(Data!D$8,$H57,0)</f>
        <v>محصول</v>
      </c>
      <c r="K57" s="101" t="str">
        <f ca="1">OFFSET(Data!E$8,$H57,0)</f>
        <v>سرانه فروش</v>
      </c>
      <c r="L57" s="101" t="str">
        <f ca="1">OFFSET(Data!F$8,$H57,0)</f>
        <v>میانگین درآمد فروش به ازای هر فروشنده</v>
      </c>
      <c r="M57" s="102" t="str">
        <f ca="1">OFFSET(Data!G$8,$H57,0)</f>
        <v>درصد مشتریان راضی</v>
      </c>
      <c r="N57" s="101" t="str">
        <f ca="1">OFFSET(Data!H$8,$H57,0)</f>
        <v>درصد مشتریان ناراضی</v>
      </c>
      <c r="O57" s="103" t="str">
        <f ca="1">OFFSET(Data!I$8,$H57,0)</f>
        <v>میانگین درآمد فروش به ازای هر مشتری</v>
      </c>
      <c r="P57" s="45"/>
    </row>
    <row r="58" spans="2:16">
      <c r="B58" s="44"/>
      <c r="C58" s="47">
        <f t="shared" si="0"/>
        <v>48</v>
      </c>
      <c r="D58" s="99" t="str">
        <f>Data!D56</f>
        <v>محصول 48</v>
      </c>
      <c r="E58" s="95">
        <f ca="1">OFFSET(Data!D56,0,[0]!mySortCriteria)</f>
        <v>793.37</v>
      </c>
      <c r="F58" s="100"/>
      <c r="G58" s="100"/>
      <c r="H58" s="100"/>
      <c r="I58" s="87"/>
      <c r="J58" s="99" t="str">
        <f ca="1">OFFSET(Data!D$8,$H58,0)</f>
        <v>محصول</v>
      </c>
      <c r="K58" s="101" t="str">
        <f ca="1">OFFSET(Data!E$8,$H58,0)</f>
        <v>سرانه فروش</v>
      </c>
      <c r="L58" s="101" t="str">
        <f ca="1">OFFSET(Data!F$8,$H58,0)</f>
        <v>میانگین درآمد فروش به ازای هر فروشنده</v>
      </c>
      <c r="M58" s="102" t="str">
        <f ca="1">OFFSET(Data!G$8,$H58,0)</f>
        <v>درصد مشتریان راضی</v>
      </c>
      <c r="N58" s="101" t="str">
        <f ca="1">OFFSET(Data!H$8,$H58,0)</f>
        <v>درصد مشتریان ناراضی</v>
      </c>
      <c r="O58" s="103" t="str">
        <f ca="1">OFFSET(Data!I$8,$H58,0)</f>
        <v>میانگین درآمد فروش به ازای هر مشتری</v>
      </c>
      <c r="P58" s="45"/>
    </row>
    <row r="59" spans="2:16">
      <c r="B59" s="44"/>
      <c r="C59" s="47">
        <f t="shared" si="0"/>
        <v>49</v>
      </c>
      <c r="D59" s="99" t="str">
        <f>Data!D57</f>
        <v>محصول 49</v>
      </c>
      <c r="E59" s="95">
        <f ca="1">OFFSET(Data!D57,0,[0]!mySortCriteria)</f>
        <v>948.59</v>
      </c>
      <c r="F59" s="100"/>
      <c r="G59" s="100"/>
      <c r="H59" s="100"/>
      <c r="I59" s="87"/>
      <c r="J59" s="99" t="str">
        <f ca="1">OFFSET(Data!D$8,$H59,0)</f>
        <v>محصول</v>
      </c>
      <c r="K59" s="101" t="str">
        <f ca="1">OFFSET(Data!E$8,$H59,0)</f>
        <v>سرانه فروش</v>
      </c>
      <c r="L59" s="101" t="str">
        <f ca="1">OFFSET(Data!F$8,$H59,0)</f>
        <v>میانگین درآمد فروش به ازای هر فروشنده</v>
      </c>
      <c r="M59" s="102" t="str">
        <f ca="1">OFFSET(Data!G$8,$H59,0)</f>
        <v>درصد مشتریان راضی</v>
      </c>
      <c r="N59" s="101" t="str">
        <f ca="1">OFFSET(Data!H$8,$H59,0)</f>
        <v>درصد مشتریان ناراضی</v>
      </c>
      <c r="O59" s="103" t="str">
        <f ca="1">OFFSET(Data!I$8,$H59,0)</f>
        <v>میانگین درآمد فروش به ازای هر مشتری</v>
      </c>
      <c r="P59" s="45"/>
    </row>
    <row r="60" spans="2:16">
      <c r="B60" s="44"/>
      <c r="C60" s="47">
        <f t="shared" si="0"/>
        <v>50</v>
      </c>
      <c r="D60" s="99" t="str">
        <f>Data!D58</f>
        <v>محصول 50</v>
      </c>
      <c r="E60" s="95">
        <f ca="1">OFFSET(Data!D58,0,[0]!mySortCriteria)</f>
        <v>516.88</v>
      </c>
      <c r="F60" s="100"/>
      <c r="G60" s="100"/>
      <c r="H60" s="100"/>
      <c r="I60" s="87"/>
      <c r="J60" s="99" t="str">
        <f ca="1">OFFSET(Data!D$8,$H60,0)</f>
        <v>محصول</v>
      </c>
      <c r="K60" s="101" t="str">
        <f ca="1">OFFSET(Data!E$8,$H60,0)</f>
        <v>سرانه فروش</v>
      </c>
      <c r="L60" s="101" t="str">
        <f ca="1">OFFSET(Data!F$8,$H60,0)</f>
        <v>میانگین درآمد فروش به ازای هر فروشنده</v>
      </c>
      <c r="M60" s="102" t="str">
        <f ca="1">OFFSET(Data!G$8,$H60,0)</f>
        <v>درصد مشتریان راضی</v>
      </c>
      <c r="N60" s="101" t="str">
        <f ca="1">OFFSET(Data!H$8,$H60,0)</f>
        <v>درصد مشتریان ناراضی</v>
      </c>
      <c r="O60" s="103" t="str">
        <f ca="1">OFFSET(Data!I$8,$H60,0)</f>
        <v>میانگین درآمد فروش به ازای هر مشتری</v>
      </c>
      <c r="P60" s="45"/>
    </row>
    <row r="61" spans="2:16">
      <c r="B61" s="44"/>
      <c r="C61" s="47">
        <f t="shared" si="0"/>
        <v>51</v>
      </c>
      <c r="D61" s="99" t="str">
        <f>Data!D59</f>
        <v>محصول 51</v>
      </c>
      <c r="E61" s="95">
        <f ca="1">OFFSET(Data!D59,0,[0]!mySortCriteria)</f>
        <v>880.23</v>
      </c>
      <c r="F61" s="100"/>
      <c r="G61" s="100"/>
      <c r="H61" s="100"/>
      <c r="I61" s="87"/>
      <c r="J61" s="99" t="str">
        <f ca="1">OFFSET(Data!D$8,$H61,0)</f>
        <v>محصول</v>
      </c>
      <c r="K61" s="101" t="str">
        <f ca="1">OFFSET(Data!E$8,$H61,0)</f>
        <v>سرانه فروش</v>
      </c>
      <c r="L61" s="101" t="str">
        <f ca="1">OFFSET(Data!F$8,$H61,0)</f>
        <v>میانگین درآمد فروش به ازای هر فروشنده</v>
      </c>
      <c r="M61" s="102" t="str">
        <f ca="1">OFFSET(Data!G$8,$H61,0)</f>
        <v>درصد مشتریان راضی</v>
      </c>
      <c r="N61" s="101" t="str">
        <f ca="1">OFFSET(Data!H$8,$H61,0)</f>
        <v>درصد مشتریان ناراضی</v>
      </c>
      <c r="O61" s="103" t="str">
        <f ca="1">OFFSET(Data!I$8,$H61,0)</f>
        <v>میانگین درآمد فروش به ازای هر مشتری</v>
      </c>
      <c r="P61" s="45"/>
    </row>
    <row r="62" spans="2:16">
      <c r="B62" s="44"/>
      <c r="C62" s="47">
        <f t="shared" si="0"/>
        <v>52</v>
      </c>
      <c r="D62" s="99" t="str">
        <f>Data!D60</f>
        <v>محصول 52</v>
      </c>
      <c r="E62" s="95">
        <f ca="1">OFFSET(Data!D60,0,[0]!mySortCriteria)</f>
        <v>136.75</v>
      </c>
      <c r="F62" s="100"/>
      <c r="G62" s="100"/>
      <c r="H62" s="100"/>
      <c r="I62" s="87"/>
      <c r="J62" s="99" t="str">
        <f ca="1">OFFSET(Data!D$8,$H62,0)</f>
        <v>محصول</v>
      </c>
      <c r="K62" s="101" t="str">
        <f ca="1">OFFSET(Data!E$8,$H62,0)</f>
        <v>سرانه فروش</v>
      </c>
      <c r="L62" s="101" t="str">
        <f ca="1">OFFSET(Data!F$8,$H62,0)</f>
        <v>میانگین درآمد فروش به ازای هر فروشنده</v>
      </c>
      <c r="M62" s="102" t="str">
        <f ca="1">OFFSET(Data!G$8,$H62,0)</f>
        <v>درصد مشتریان راضی</v>
      </c>
      <c r="N62" s="101" t="str">
        <f ca="1">OFFSET(Data!H$8,$H62,0)</f>
        <v>درصد مشتریان ناراضی</v>
      </c>
      <c r="O62" s="103" t="str">
        <f ca="1">OFFSET(Data!I$8,$H62,0)</f>
        <v>میانگین درآمد فروش به ازای هر مشتری</v>
      </c>
      <c r="P62" s="45"/>
    </row>
    <row r="63" spans="2:16">
      <c r="B63" s="44"/>
      <c r="C63" s="47">
        <f t="shared" si="0"/>
        <v>53</v>
      </c>
      <c r="D63" s="99" t="str">
        <f>Data!D61</f>
        <v>محصول 53</v>
      </c>
      <c r="E63" s="95">
        <f ca="1">OFFSET(Data!D61,0,[0]!mySortCriteria)</f>
        <v>992.41</v>
      </c>
      <c r="F63" s="100"/>
      <c r="G63" s="100"/>
      <c r="H63" s="100"/>
      <c r="I63" s="87"/>
      <c r="J63" s="99" t="str">
        <f ca="1">OFFSET(Data!D$8,$H63,0)</f>
        <v>محصول</v>
      </c>
      <c r="K63" s="101" t="str">
        <f ca="1">OFFSET(Data!E$8,$H63,0)</f>
        <v>سرانه فروش</v>
      </c>
      <c r="L63" s="101" t="str">
        <f ca="1">OFFSET(Data!F$8,$H63,0)</f>
        <v>میانگین درآمد فروش به ازای هر فروشنده</v>
      </c>
      <c r="M63" s="102" t="str">
        <f ca="1">OFFSET(Data!G$8,$H63,0)</f>
        <v>درصد مشتریان راضی</v>
      </c>
      <c r="N63" s="101" t="str">
        <f ca="1">OFFSET(Data!H$8,$H63,0)</f>
        <v>درصد مشتریان ناراضی</v>
      </c>
      <c r="O63" s="103" t="str">
        <f ca="1">OFFSET(Data!I$8,$H63,0)</f>
        <v>میانگین درآمد فروش به ازای هر مشتری</v>
      </c>
      <c r="P63" s="45"/>
    </row>
    <row r="64" spans="2:16">
      <c r="B64" s="44"/>
      <c r="C64" s="47">
        <f t="shared" si="0"/>
        <v>54</v>
      </c>
      <c r="D64" s="99" t="str">
        <f>Data!D62</f>
        <v>محصول 54</v>
      </c>
      <c r="E64" s="95">
        <f ca="1">OFFSET(Data!D62,0,[0]!mySortCriteria)</f>
        <v>960.61</v>
      </c>
      <c r="F64" s="100"/>
      <c r="G64" s="100"/>
      <c r="H64" s="100"/>
      <c r="I64" s="87"/>
      <c r="J64" s="99" t="str">
        <f ca="1">OFFSET(Data!D$8,$H64,0)</f>
        <v>محصول</v>
      </c>
      <c r="K64" s="101" t="str">
        <f ca="1">OFFSET(Data!E$8,$H64,0)</f>
        <v>سرانه فروش</v>
      </c>
      <c r="L64" s="101" t="str">
        <f ca="1">OFFSET(Data!F$8,$H64,0)</f>
        <v>میانگین درآمد فروش به ازای هر فروشنده</v>
      </c>
      <c r="M64" s="102" t="str">
        <f ca="1">OFFSET(Data!G$8,$H64,0)</f>
        <v>درصد مشتریان راضی</v>
      </c>
      <c r="N64" s="101" t="str">
        <f ca="1">OFFSET(Data!H$8,$H64,0)</f>
        <v>درصد مشتریان ناراضی</v>
      </c>
      <c r="O64" s="103" t="str">
        <f ca="1">OFFSET(Data!I$8,$H64,0)</f>
        <v>میانگین درآمد فروش به ازای هر مشتری</v>
      </c>
      <c r="P64" s="45"/>
    </row>
    <row r="65" spans="2:16">
      <c r="B65" s="44"/>
      <c r="C65" s="47">
        <f t="shared" si="0"/>
        <v>55</v>
      </c>
      <c r="D65" s="99" t="str">
        <f>Data!D63</f>
        <v>محصول 55</v>
      </c>
      <c r="E65" s="95">
        <f ca="1">OFFSET(Data!D63,0,[0]!mySortCriteria)</f>
        <v>34.5</v>
      </c>
      <c r="F65" s="100"/>
      <c r="G65" s="100"/>
      <c r="H65" s="100"/>
      <c r="I65" s="87"/>
      <c r="J65" s="99" t="str">
        <f ca="1">OFFSET(Data!D$8,$H65,0)</f>
        <v>محصول</v>
      </c>
      <c r="K65" s="101" t="str">
        <f ca="1">OFFSET(Data!E$8,$H65,0)</f>
        <v>سرانه فروش</v>
      </c>
      <c r="L65" s="101" t="str">
        <f ca="1">OFFSET(Data!F$8,$H65,0)</f>
        <v>میانگین درآمد فروش به ازای هر فروشنده</v>
      </c>
      <c r="M65" s="102" t="str">
        <f ca="1">OFFSET(Data!G$8,$H65,0)</f>
        <v>درصد مشتریان راضی</v>
      </c>
      <c r="N65" s="101" t="str">
        <f ca="1">OFFSET(Data!H$8,$H65,0)</f>
        <v>درصد مشتریان ناراضی</v>
      </c>
      <c r="O65" s="103" t="str">
        <f ca="1">OFFSET(Data!I$8,$H65,0)</f>
        <v>میانگین درآمد فروش به ازای هر مشتری</v>
      </c>
      <c r="P65" s="45"/>
    </row>
    <row r="66" spans="2:16">
      <c r="B66" s="44"/>
      <c r="C66" s="47">
        <f t="shared" si="0"/>
        <v>56</v>
      </c>
      <c r="D66" s="99" t="str">
        <f>Data!D64</f>
        <v>محصول 56</v>
      </c>
      <c r="E66" s="95">
        <f ca="1">OFFSET(Data!D64,0,[0]!mySortCriteria)</f>
        <v>514.91999999999996</v>
      </c>
      <c r="F66" s="100"/>
      <c r="G66" s="100"/>
      <c r="H66" s="100"/>
      <c r="I66" s="87"/>
      <c r="J66" s="99" t="str">
        <f ca="1">OFFSET(Data!D$8,$H66,0)</f>
        <v>محصول</v>
      </c>
      <c r="K66" s="101" t="str">
        <f ca="1">OFFSET(Data!E$8,$H66,0)</f>
        <v>سرانه فروش</v>
      </c>
      <c r="L66" s="101" t="str">
        <f ca="1">OFFSET(Data!F$8,$H66,0)</f>
        <v>میانگین درآمد فروش به ازای هر فروشنده</v>
      </c>
      <c r="M66" s="102" t="str">
        <f ca="1">OFFSET(Data!G$8,$H66,0)</f>
        <v>درصد مشتریان راضی</v>
      </c>
      <c r="N66" s="101" t="str">
        <f ca="1">OFFSET(Data!H$8,$H66,0)</f>
        <v>درصد مشتریان ناراضی</v>
      </c>
      <c r="O66" s="103" t="str">
        <f ca="1">OFFSET(Data!I$8,$H66,0)</f>
        <v>میانگین درآمد فروش به ازای هر مشتری</v>
      </c>
      <c r="P66" s="45"/>
    </row>
    <row r="67" spans="2:16">
      <c r="B67" s="44"/>
      <c r="C67" s="47">
        <f t="shared" si="0"/>
        <v>57</v>
      </c>
      <c r="D67" s="99" t="str">
        <f>Data!D65</f>
        <v>محصول 57</v>
      </c>
      <c r="E67" s="95">
        <f ca="1">OFFSET(Data!D65,0,[0]!mySortCriteria)</f>
        <v>369.97</v>
      </c>
      <c r="F67" s="100"/>
      <c r="G67" s="100"/>
      <c r="H67" s="100"/>
      <c r="I67" s="87"/>
      <c r="J67" s="99" t="str">
        <f ca="1">OFFSET(Data!D$8,$H67,0)</f>
        <v>محصول</v>
      </c>
      <c r="K67" s="101" t="str">
        <f ca="1">OFFSET(Data!E$8,$H67,0)</f>
        <v>سرانه فروش</v>
      </c>
      <c r="L67" s="101" t="str">
        <f ca="1">OFFSET(Data!F$8,$H67,0)</f>
        <v>میانگین درآمد فروش به ازای هر فروشنده</v>
      </c>
      <c r="M67" s="102" t="str">
        <f ca="1">OFFSET(Data!G$8,$H67,0)</f>
        <v>درصد مشتریان راضی</v>
      </c>
      <c r="N67" s="101" t="str">
        <f ca="1">OFFSET(Data!H$8,$H67,0)</f>
        <v>درصد مشتریان ناراضی</v>
      </c>
      <c r="O67" s="103" t="str">
        <f ca="1">OFFSET(Data!I$8,$H67,0)</f>
        <v>میانگین درآمد فروش به ازای هر مشتری</v>
      </c>
      <c r="P67" s="45"/>
    </row>
    <row r="68" spans="2:16">
      <c r="B68" s="44"/>
      <c r="C68" s="47">
        <f t="shared" si="0"/>
        <v>58</v>
      </c>
      <c r="D68" s="99" t="str">
        <f>Data!D66</f>
        <v>محصول 58</v>
      </c>
      <c r="E68" s="95">
        <f ca="1">OFFSET(Data!D66,0,[0]!mySortCriteria)</f>
        <v>574.32000000000005</v>
      </c>
      <c r="F68" s="100"/>
      <c r="G68" s="100"/>
      <c r="H68" s="100"/>
      <c r="I68" s="87"/>
      <c r="J68" s="99" t="str">
        <f ca="1">OFFSET(Data!D$8,$H68,0)</f>
        <v>محصول</v>
      </c>
      <c r="K68" s="101" t="str">
        <f ca="1">OFFSET(Data!E$8,$H68,0)</f>
        <v>سرانه فروش</v>
      </c>
      <c r="L68" s="101" t="str">
        <f ca="1">OFFSET(Data!F$8,$H68,0)</f>
        <v>میانگین درآمد فروش به ازای هر فروشنده</v>
      </c>
      <c r="M68" s="102" t="str">
        <f ca="1">OFFSET(Data!G$8,$H68,0)</f>
        <v>درصد مشتریان راضی</v>
      </c>
      <c r="N68" s="101" t="str">
        <f ca="1">OFFSET(Data!H$8,$H68,0)</f>
        <v>درصد مشتریان ناراضی</v>
      </c>
      <c r="O68" s="103" t="str">
        <f ca="1">OFFSET(Data!I$8,$H68,0)</f>
        <v>میانگین درآمد فروش به ازای هر مشتری</v>
      </c>
      <c r="P68" s="45"/>
    </row>
    <row r="69" spans="2:16">
      <c r="B69" s="44"/>
      <c r="C69" s="47">
        <f t="shared" si="0"/>
        <v>59</v>
      </c>
      <c r="D69" s="99" t="str">
        <f>Data!D67</f>
        <v>محصول 59</v>
      </c>
      <c r="E69" s="95">
        <f ca="1">OFFSET(Data!D67,0,[0]!mySortCriteria)</f>
        <v>79.95</v>
      </c>
      <c r="F69" s="100"/>
      <c r="G69" s="100"/>
      <c r="H69" s="100"/>
      <c r="I69" s="87"/>
      <c r="J69" s="99" t="str">
        <f ca="1">OFFSET(Data!D$8,$H69,0)</f>
        <v>محصول</v>
      </c>
      <c r="K69" s="101" t="str">
        <f ca="1">OFFSET(Data!E$8,$H69,0)</f>
        <v>سرانه فروش</v>
      </c>
      <c r="L69" s="101" t="str">
        <f ca="1">OFFSET(Data!F$8,$H69,0)</f>
        <v>میانگین درآمد فروش به ازای هر فروشنده</v>
      </c>
      <c r="M69" s="102" t="str">
        <f ca="1">OFFSET(Data!G$8,$H69,0)</f>
        <v>درصد مشتریان راضی</v>
      </c>
      <c r="N69" s="101" t="str">
        <f ca="1">OFFSET(Data!H$8,$H69,0)</f>
        <v>درصد مشتریان ناراضی</v>
      </c>
      <c r="O69" s="103" t="str">
        <f ca="1">OFFSET(Data!I$8,$H69,0)</f>
        <v>میانگین درآمد فروش به ازای هر مشتری</v>
      </c>
      <c r="P69" s="45"/>
    </row>
    <row r="70" spans="2:16">
      <c r="B70" s="44"/>
      <c r="C70" s="47">
        <f t="shared" si="0"/>
        <v>60</v>
      </c>
      <c r="D70" s="99" t="str">
        <f>Data!D68</f>
        <v>محصول 60</v>
      </c>
      <c r="E70" s="95">
        <f ca="1">OFFSET(Data!D68,0,[0]!mySortCriteria)</f>
        <v>147.34</v>
      </c>
      <c r="F70" s="100"/>
      <c r="G70" s="100"/>
      <c r="H70" s="100"/>
      <c r="I70" s="87"/>
      <c r="J70" s="99" t="str">
        <f ca="1">OFFSET(Data!D$8,$H70,0)</f>
        <v>محصول</v>
      </c>
      <c r="K70" s="101" t="str">
        <f ca="1">OFFSET(Data!E$8,$H70,0)</f>
        <v>سرانه فروش</v>
      </c>
      <c r="L70" s="101" t="str">
        <f ca="1">OFFSET(Data!F$8,$H70,0)</f>
        <v>میانگین درآمد فروش به ازای هر فروشنده</v>
      </c>
      <c r="M70" s="102" t="str">
        <f ca="1">OFFSET(Data!G$8,$H70,0)</f>
        <v>درصد مشتریان راضی</v>
      </c>
      <c r="N70" s="101" t="str">
        <f ca="1">OFFSET(Data!H$8,$H70,0)</f>
        <v>درصد مشتریان ناراضی</v>
      </c>
      <c r="O70" s="103" t="str">
        <f ca="1">OFFSET(Data!I$8,$H70,0)</f>
        <v>میانگین درآمد فروش به ازای هر مشتری</v>
      </c>
      <c r="P70" s="45"/>
    </row>
    <row r="71" spans="2:16">
      <c r="B71" s="44"/>
      <c r="C71" s="47">
        <f t="shared" si="0"/>
        <v>61</v>
      </c>
      <c r="D71" s="99" t="str">
        <f>Data!D69</f>
        <v>محصول 61</v>
      </c>
      <c r="E71" s="95">
        <f ca="1">OFFSET(Data!D69,0,[0]!mySortCriteria)</f>
        <v>622.22</v>
      </c>
      <c r="F71" s="100"/>
      <c r="G71" s="100"/>
      <c r="H71" s="100"/>
      <c r="I71" s="87"/>
      <c r="J71" s="99" t="str">
        <f ca="1">OFFSET(Data!D$8,$H71,0)</f>
        <v>محصول</v>
      </c>
      <c r="K71" s="101" t="str">
        <f ca="1">OFFSET(Data!E$8,$H71,0)</f>
        <v>سرانه فروش</v>
      </c>
      <c r="L71" s="101" t="str">
        <f ca="1">OFFSET(Data!F$8,$H71,0)</f>
        <v>میانگین درآمد فروش به ازای هر فروشنده</v>
      </c>
      <c r="M71" s="102" t="str">
        <f ca="1">OFFSET(Data!G$8,$H71,0)</f>
        <v>درصد مشتریان راضی</v>
      </c>
      <c r="N71" s="101" t="str">
        <f ca="1">OFFSET(Data!H$8,$H71,0)</f>
        <v>درصد مشتریان ناراضی</v>
      </c>
      <c r="O71" s="103" t="str">
        <f ca="1">OFFSET(Data!I$8,$H71,0)</f>
        <v>میانگین درآمد فروش به ازای هر مشتری</v>
      </c>
      <c r="P71" s="45"/>
    </row>
    <row r="72" spans="2:16">
      <c r="B72" s="44"/>
      <c r="C72" s="47">
        <f t="shared" si="0"/>
        <v>62</v>
      </c>
      <c r="D72" s="99" t="str">
        <f>Data!D70</f>
        <v>محصول 62</v>
      </c>
      <c r="E72" s="95">
        <f ca="1">OFFSET(Data!D70,0,[0]!mySortCriteria)</f>
        <v>973.22</v>
      </c>
      <c r="F72" s="100"/>
      <c r="G72" s="100"/>
      <c r="H72" s="100"/>
      <c r="I72" s="87"/>
      <c r="J72" s="99" t="str">
        <f ca="1">OFFSET(Data!D$8,$H72,0)</f>
        <v>محصول</v>
      </c>
      <c r="K72" s="101" t="str">
        <f ca="1">OFFSET(Data!E$8,$H72,0)</f>
        <v>سرانه فروش</v>
      </c>
      <c r="L72" s="101" t="str">
        <f ca="1">OFFSET(Data!F$8,$H72,0)</f>
        <v>میانگین درآمد فروش به ازای هر فروشنده</v>
      </c>
      <c r="M72" s="102" t="str">
        <f ca="1">OFFSET(Data!G$8,$H72,0)</f>
        <v>درصد مشتریان راضی</v>
      </c>
      <c r="N72" s="101" t="str">
        <f ca="1">OFFSET(Data!H$8,$H72,0)</f>
        <v>درصد مشتریان ناراضی</v>
      </c>
      <c r="O72" s="103" t="str">
        <f ca="1">OFFSET(Data!I$8,$H72,0)</f>
        <v>میانگین درآمد فروش به ازای هر مشتری</v>
      </c>
      <c r="P72" s="45"/>
    </row>
    <row r="73" spans="2:16">
      <c r="B73" s="44"/>
      <c r="C73" s="47">
        <f t="shared" si="0"/>
        <v>63</v>
      </c>
      <c r="D73" s="99" t="str">
        <f>Data!D71</f>
        <v>محصول 63</v>
      </c>
      <c r="E73" s="95">
        <f ca="1">OFFSET(Data!D71,0,[0]!mySortCriteria)</f>
        <v>166.92</v>
      </c>
      <c r="F73" s="100"/>
      <c r="G73" s="100"/>
      <c r="H73" s="100"/>
      <c r="I73" s="87"/>
      <c r="J73" s="99" t="str">
        <f ca="1">OFFSET(Data!D$8,$H73,0)</f>
        <v>محصول</v>
      </c>
      <c r="K73" s="101" t="str">
        <f ca="1">OFFSET(Data!E$8,$H73,0)</f>
        <v>سرانه فروش</v>
      </c>
      <c r="L73" s="101" t="str">
        <f ca="1">OFFSET(Data!F$8,$H73,0)</f>
        <v>میانگین درآمد فروش به ازای هر فروشنده</v>
      </c>
      <c r="M73" s="102" t="str">
        <f ca="1">OFFSET(Data!G$8,$H73,0)</f>
        <v>درصد مشتریان راضی</v>
      </c>
      <c r="N73" s="101" t="str">
        <f ca="1">OFFSET(Data!H$8,$H73,0)</f>
        <v>درصد مشتریان ناراضی</v>
      </c>
      <c r="O73" s="103" t="str">
        <f ca="1">OFFSET(Data!I$8,$H73,0)</f>
        <v>میانگین درآمد فروش به ازای هر مشتری</v>
      </c>
      <c r="P73" s="45"/>
    </row>
    <row r="74" spans="2:16">
      <c r="B74" s="44"/>
      <c r="C74" s="47">
        <f t="shared" si="0"/>
        <v>64</v>
      </c>
      <c r="D74" s="99" t="str">
        <f>Data!D72</f>
        <v>محصول 64</v>
      </c>
      <c r="E74" s="95">
        <f ca="1">OFFSET(Data!D72,0,[0]!mySortCriteria)</f>
        <v>728.32</v>
      </c>
      <c r="F74" s="100"/>
      <c r="G74" s="100"/>
      <c r="H74" s="100"/>
      <c r="I74" s="87"/>
      <c r="J74" s="99" t="str">
        <f ca="1">OFFSET(Data!D$8,$H74,0)</f>
        <v>محصول</v>
      </c>
      <c r="K74" s="101" t="str">
        <f ca="1">OFFSET(Data!E$8,$H74,0)</f>
        <v>سرانه فروش</v>
      </c>
      <c r="L74" s="101" t="str">
        <f ca="1">OFFSET(Data!F$8,$H74,0)</f>
        <v>میانگین درآمد فروش به ازای هر فروشنده</v>
      </c>
      <c r="M74" s="102" t="str">
        <f ca="1">OFFSET(Data!G$8,$H74,0)</f>
        <v>درصد مشتریان راضی</v>
      </c>
      <c r="N74" s="101" t="str">
        <f ca="1">OFFSET(Data!H$8,$H74,0)</f>
        <v>درصد مشتریان ناراضی</v>
      </c>
      <c r="O74" s="103" t="str">
        <f ca="1">OFFSET(Data!I$8,$H74,0)</f>
        <v>میانگین درآمد فروش به ازای هر مشتری</v>
      </c>
      <c r="P74" s="45"/>
    </row>
    <row r="75" spans="2:16">
      <c r="B75" s="44"/>
      <c r="C75" s="47">
        <f t="shared" si="0"/>
        <v>65</v>
      </c>
      <c r="D75" s="99" t="str">
        <f>Data!D73</f>
        <v>محصول 65</v>
      </c>
      <c r="E75" s="95">
        <f ca="1">OFFSET(Data!D73,0,[0]!mySortCriteria)</f>
        <v>876.31</v>
      </c>
      <c r="F75" s="100"/>
      <c r="G75" s="100"/>
      <c r="H75" s="100"/>
      <c r="I75" s="87"/>
      <c r="J75" s="99" t="str">
        <f ca="1">OFFSET(Data!D$8,$H75,0)</f>
        <v>محصول</v>
      </c>
      <c r="K75" s="101" t="str">
        <f ca="1">OFFSET(Data!E$8,$H75,0)</f>
        <v>سرانه فروش</v>
      </c>
      <c r="L75" s="101" t="str">
        <f ca="1">OFFSET(Data!F$8,$H75,0)</f>
        <v>میانگین درآمد فروش به ازای هر فروشنده</v>
      </c>
      <c r="M75" s="102" t="str">
        <f ca="1">OFFSET(Data!G$8,$H75,0)</f>
        <v>درصد مشتریان راضی</v>
      </c>
      <c r="N75" s="101" t="str">
        <f ca="1">OFFSET(Data!H$8,$H75,0)</f>
        <v>درصد مشتریان ناراضی</v>
      </c>
      <c r="O75" s="103" t="str">
        <f ca="1">OFFSET(Data!I$8,$H75,0)</f>
        <v>میانگین درآمد فروش به ازای هر مشتری</v>
      </c>
      <c r="P75" s="45"/>
    </row>
    <row r="76" spans="2:16">
      <c r="B76" s="44"/>
      <c r="C76" s="47">
        <f t="shared" si="0"/>
        <v>66</v>
      </c>
      <c r="D76" s="99" t="str">
        <f>Data!D74</f>
        <v>محصول 66</v>
      </c>
      <c r="E76" s="95">
        <f ca="1">OFFSET(Data!D74,0,[0]!mySortCriteria)</f>
        <v>621.80999999999995</v>
      </c>
      <c r="F76" s="100"/>
      <c r="G76" s="100"/>
      <c r="H76" s="100"/>
      <c r="I76" s="87"/>
      <c r="J76" s="99" t="str">
        <f ca="1">OFFSET(Data!D$8,$H76,0)</f>
        <v>محصول</v>
      </c>
      <c r="K76" s="101" t="str">
        <f ca="1">OFFSET(Data!E$8,$H76,0)</f>
        <v>سرانه فروش</v>
      </c>
      <c r="L76" s="101" t="str">
        <f ca="1">OFFSET(Data!F$8,$H76,0)</f>
        <v>میانگین درآمد فروش به ازای هر فروشنده</v>
      </c>
      <c r="M76" s="102" t="str">
        <f ca="1">OFFSET(Data!G$8,$H76,0)</f>
        <v>درصد مشتریان راضی</v>
      </c>
      <c r="N76" s="101" t="str">
        <f ca="1">OFFSET(Data!H$8,$H76,0)</f>
        <v>درصد مشتریان ناراضی</v>
      </c>
      <c r="O76" s="103" t="str">
        <f ca="1">OFFSET(Data!I$8,$H76,0)</f>
        <v>میانگین درآمد فروش به ازای هر مشتری</v>
      </c>
      <c r="P76" s="45"/>
    </row>
    <row r="77" spans="2:16">
      <c r="B77" s="44"/>
      <c r="C77" s="47">
        <f t="shared" ref="C77:C110" si="1">C76+1</f>
        <v>67</v>
      </c>
      <c r="D77" s="99" t="str">
        <f>Data!D75</f>
        <v>محصول 67</v>
      </c>
      <c r="E77" s="95">
        <f ca="1">OFFSET(Data!D75,0,[0]!mySortCriteria)</f>
        <v>541.54999999999995</v>
      </c>
      <c r="F77" s="100"/>
      <c r="G77" s="100"/>
      <c r="H77" s="100"/>
      <c r="I77" s="87"/>
      <c r="J77" s="99" t="str">
        <f ca="1">OFFSET(Data!D$8,$H77,0)</f>
        <v>محصول</v>
      </c>
      <c r="K77" s="101" t="str">
        <f ca="1">OFFSET(Data!E$8,$H77,0)</f>
        <v>سرانه فروش</v>
      </c>
      <c r="L77" s="101" t="str">
        <f ca="1">OFFSET(Data!F$8,$H77,0)</f>
        <v>میانگین درآمد فروش به ازای هر فروشنده</v>
      </c>
      <c r="M77" s="102" t="str">
        <f ca="1">OFFSET(Data!G$8,$H77,0)</f>
        <v>درصد مشتریان راضی</v>
      </c>
      <c r="N77" s="101" t="str">
        <f ca="1">OFFSET(Data!H$8,$H77,0)</f>
        <v>درصد مشتریان ناراضی</v>
      </c>
      <c r="O77" s="103" t="str">
        <f ca="1">OFFSET(Data!I$8,$H77,0)</f>
        <v>میانگین درآمد فروش به ازای هر مشتری</v>
      </c>
      <c r="P77" s="45"/>
    </row>
    <row r="78" spans="2:16">
      <c r="B78" s="44"/>
      <c r="C78" s="47">
        <f t="shared" si="1"/>
        <v>68</v>
      </c>
      <c r="D78" s="99" t="str">
        <f>Data!D76</f>
        <v>محصول 68</v>
      </c>
      <c r="E78" s="95">
        <f ca="1">OFFSET(Data!D76,0,[0]!mySortCriteria)</f>
        <v>729.28</v>
      </c>
      <c r="F78" s="100"/>
      <c r="G78" s="100"/>
      <c r="H78" s="100"/>
      <c r="I78" s="87"/>
      <c r="J78" s="99" t="str">
        <f ca="1">OFFSET(Data!D$8,$H78,0)</f>
        <v>محصول</v>
      </c>
      <c r="K78" s="101" t="str">
        <f ca="1">OFFSET(Data!E$8,$H78,0)</f>
        <v>سرانه فروش</v>
      </c>
      <c r="L78" s="101" t="str">
        <f ca="1">OFFSET(Data!F$8,$H78,0)</f>
        <v>میانگین درآمد فروش به ازای هر فروشنده</v>
      </c>
      <c r="M78" s="102" t="str">
        <f ca="1">OFFSET(Data!G$8,$H78,0)</f>
        <v>درصد مشتریان راضی</v>
      </c>
      <c r="N78" s="101" t="str">
        <f ca="1">OFFSET(Data!H$8,$H78,0)</f>
        <v>درصد مشتریان ناراضی</v>
      </c>
      <c r="O78" s="103" t="str">
        <f ca="1">OFFSET(Data!I$8,$H78,0)</f>
        <v>میانگین درآمد فروش به ازای هر مشتری</v>
      </c>
      <c r="P78" s="45"/>
    </row>
    <row r="79" spans="2:16">
      <c r="B79" s="44"/>
      <c r="C79" s="47">
        <f t="shared" si="1"/>
        <v>69</v>
      </c>
      <c r="D79" s="99" t="str">
        <f>Data!D77</f>
        <v>محصول 69</v>
      </c>
      <c r="E79" s="95">
        <f ca="1">OFFSET(Data!D77,0,[0]!mySortCriteria)</f>
        <v>609.45000000000005</v>
      </c>
      <c r="F79" s="100"/>
      <c r="G79" s="100"/>
      <c r="H79" s="100"/>
      <c r="I79" s="87"/>
      <c r="J79" s="99" t="str">
        <f ca="1">OFFSET(Data!D$8,$H79,0)</f>
        <v>محصول</v>
      </c>
      <c r="K79" s="101" t="str">
        <f ca="1">OFFSET(Data!E$8,$H79,0)</f>
        <v>سرانه فروش</v>
      </c>
      <c r="L79" s="101" t="str">
        <f ca="1">OFFSET(Data!F$8,$H79,0)</f>
        <v>میانگین درآمد فروش به ازای هر فروشنده</v>
      </c>
      <c r="M79" s="102" t="str">
        <f ca="1">OFFSET(Data!G$8,$H79,0)</f>
        <v>درصد مشتریان راضی</v>
      </c>
      <c r="N79" s="101" t="str">
        <f ca="1">OFFSET(Data!H$8,$H79,0)</f>
        <v>درصد مشتریان ناراضی</v>
      </c>
      <c r="O79" s="103" t="str">
        <f ca="1">OFFSET(Data!I$8,$H79,0)</f>
        <v>میانگین درآمد فروش به ازای هر مشتری</v>
      </c>
      <c r="P79" s="45"/>
    </row>
    <row r="80" spans="2:16">
      <c r="B80" s="44"/>
      <c r="C80" s="47">
        <f t="shared" si="1"/>
        <v>70</v>
      </c>
      <c r="D80" s="99" t="str">
        <f>Data!D78</f>
        <v>محصول 70</v>
      </c>
      <c r="E80" s="95">
        <f ca="1">OFFSET(Data!D78,0,[0]!mySortCriteria)</f>
        <v>449</v>
      </c>
      <c r="F80" s="100"/>
      <c r="G80" s="100"/>
      <c r="H80" s="100"/>
      <c r="I80" s="87"/>
      <c r="J80" s="99" t="str">
        <f ca="1">OFFSET(Data!D$8,$H80,0)</f>
        <v>محصول</v>
      </c>
      <c r="K80" s="101" t="str">
        <f ca="1">OFFSET(Data!E$8,$H80,0)</f>
        <v>سرانه فروش</v>
      </c>
      <c r="L80" s="101" t="str">
        <f ca="1">OFFSET(Data!F$8,$H80,0)</f>
        <v>میانگین درآمد فروش به ازای هر فروشنده</v>
      </c>
      <c r="M80" s="102" t="str">
        <f ca="1">OFFSET(Data!G$8,$H80,0)</f>
        <v>درصد مشتریان راضی</v>
      </c>
      <c r="N80" s="101" t="str">
        <f ca="1">OFFSET(Data!H$8,$H80,0)</f>
        <v>درصد مشتریان ناراضی</v>
      </c>
      <c r="O80" s="103" t="str">
        <f ca="1">OFFSET(Data!I$8,$H80,0)</f>
        <v>میانگین درآمد فروش به ازای هر مشتری</v>
      </c>
      <c r="P80" s="45"/>
    </row>
    <row r="81" spans="2:16">
      <c r="B81" s="44"/>
      <c r="C81" s="47">
        <f t="shared" si="1"/>
        <v>71</v>
      </c>
      <c r="D81" s="99" t="str">
        <f>Data!D79</f>
        <v>محصول 71</v>
      </c>
      <c r="E81" s="95">
        <f ca="1">OFFSET(Data!D79,0,[0]!mySortCriteria)</f>
        <v>3.23</v>
      </c>
      <c r="F81" s="100"/>
      <c r="G81" s="100"/>
      <c r="H81" s="100"/>
      <c r="I81" s="87"/>
      <c r="J81" s="99" t="str">
        <f ca="1">OFFSET(Data!D$8,$H81,0)</f>
        <v>محصول</v>
      </c>
      <c r="K81" s="101" t="str">
        <f ca="1">OFFSET(Data!E$8,$H81,0)</f>
        <v>سرانه فروش</v>
      </c>
      <c r="L81" s="101" t="str">
        <f ca="1">OFFSET(Data!F$8,$H81,0)</f>
        <v>میانگین درآمد فروش به ازای هر فروشنده</v>
      </c>
      <c r="M81" s="102" t="str">
        <f ca="1">OFFSET(Data!G$8,$H81,0)</f>
        <v>درصد مشتریان راضی</v>
      </c>
      <c r="N81" s="101" t="str">
        <f ca="1">OFFSET(Data!H$8,$H81,0)</f>
        <v>درصد مشتریان ناراضی</v>
      </c>
      <c r="O81" s="103" t="str">
        <f ca="1">OFFSET(Data!I$8,$H81,0)</f>
        <v>میانگین درآمد فروش به ازای هر مشتری</v>
      </c>
      <c r="P81" s="45"/>
    </row>
    <row r="82" spans="2:16">
      <c r="B82" s="44"/>
      <c r="C82" s="47">
        <f t="shared" si="1"/>
        <v>72</v>
      </c>
      <c r="D82" s="99" t="str">
        <f>Data!D80</f>
        <v>محصول 72</v>
      </c>
      <c r="E82" s="95">
        <f ca="1">OFFSET(Data!D80,0,[0]!mySortCriteria)</f>
        <v>441.91</v>
      </c>
      <c r="F82" s="100"/>
      <c r="G82" s="100"/>
      <c r="H82" s="100"/>
      <c r="I82" s="87"/>
      <c r="J82" s="99" t="str">
        <f ca="1">OFFSET(Data!D$8,$H82,0)</f>
        <v>محصول</v>
      </c>
      <c r="K82" s="101" t="str">
        <f ca="1">OFFSET(Data!E$8,$H82,0)</f>
        <v>سرانه فروش</v>
      </c>
      <c r="L82" s="101" t="str">
        <f ca="1">OFFSET(Data!F$8,$H82,0)</f>
        <v>میانگین درآمد فروش به ازای هر فروشنده</v>
      </c>
      <c r="M82" s="102" t="str">
        <f ca="1">OFFSET(Data!G$8,$H82,0)</f>
        <v>درصد مشتریان راضی</v>
      </c>
      <c r="N82" s="101" t="str">
        <f ca="1">OFFSET(Data!H$8,$H82,0)</f>
        <v>درصد مشتریان ناراضی</v>
      </c>
      <c r="O82" s="103" t="str">
        <f ca="1">OFFSET(Data!I$8,$H82,0)</f>
        <v>میانگین درآمد فروش به ازای هر مشتری</v>
      </c>
      <c r="P82" s="45"/>
    </row>
    <row r="83" spans="2:16">
      <c r="B83" s="44"/>
      <c r="C83" s="47">
        <f t="shared" si="1"/>
        <v>73</v>
      </c>
      <c r="D83" s="99" t="str">
        <f>Data!D81</f>
        <v>محصول 73</v>
      </c>
      <c r="E83" s="95">
        <f ca="1">OFFSET(Data!D81,0,[0]!mySortCriteria)</f>
        <v>646.45000000000005</v>
      </c>
      <c r="F83" s="100"/>
      <c r="G83" s="100"/>
      <c r="H83" s="100"/>
      <c r="I83" s="87"/>
      <c r="J83" s="99" t="str">
        <f ca="1">OFFSET(Data!D$8,$H83,0)</f>
        <v>محصول</v>
      </c>
      <c r="K83" s="101" t="str">
        <f ca="1">OFFSET(Data!E$8,$H83,0)</f>
        <v>سرانه فروش</v>
      </c>
      <c r="L83" s="101" t="str">
        <f ca="1">OFFSET(Data!F$8,$H83,0)</f>
        <v>میانگین درآمد فروش به ازای هر فروشنده</v>
      </c>
      <c r="M83" s="102" t="str">
        <f ca="1">OFFSET(Data!G$8,$H83,0)</f>
        <v>درصد مشتریان راضی</v>
      </c>
      <c r="N83" s="101" t="str">
        <f ca="1">OFFSET(Data!H$8,$H83,0)</f>
        <v>درصد مشتریان ناراضی</v>
      </c>
      <c r="O83" s="103" t="str">
        <f ca="1">OFFSET(Data!I$8,$H83,0)</f>
        <v>میانگین درآمد فروش به ازای هر مشتری</v>
      </c>
      <c r="P83" s="45"/>
    </row>
    <row r="84" spans="2:16">
      <c r="B84" s="44"/>
      <c r="C84" s="47">
        <f t="shared" si="1"/>
        <v>74</v>
      </c>
      <c r="D84" s="99" t="str">
        <f>Data!D82</f>
        <v>محصول 74</v>
      </c>
      <c r="E84" s="95">
        <f ca="1">OFFSET(Data!D82,0,[0]!mySortCriteria)</f>
        <v>585.01</v>
      </c>
      <c r="F84" s="100"/>
      <c r="G84" s="100"/>
      <c r="H84" s="100"/>
      <c r="I84" s="87"/>
      <c r="J84" s="99" t="str">
        <f ca="1">OFFSET(Data!D$8,$H84,0)</f>
        <v>محصول</v>
      </c>
      <c r="K84" s="101" t="str">
        <f ca="1">OFFSET(Data!E$8,$H84,0)</f>
        <v>سرانه فروش</v>
      </c>
      <c r="L84" s="101" t="str">
        <f ca="1">OFFSET(Data!F$8,$H84,0)</f>
        <v>میانگین درآمد فروش به ازای هر فروشنده</v>
      </c>
      <c r="M84" s="102" t="str">
        <f ca="1">OFFSET(Data!G$8,$H84,0)</f>
        <v>درصد مشتریان راضی</v>
      </c>
      <c r="N84" s="101" t="str">
        <f ca="1">OFFSET(Data!H$8,$H84,0)</f>
        <v>درصد مشتریان ناراضی</v>
      </c>
      <c r="O84" s="103" t="str">
        <f ca="1">OFFSET(Data!I$8,$H84,0)</f>
        <v>میانگین درآمد فروش به ازای هر مشتری</v>
      </c>
      <c r="P84" s="45"/>
    </row>
    <row r="85" spans="2:16">
      <c r="B85" s="44"/>
      <c r="C85" s="47">
        <f t="shared" si="1"/>
        <v>75</v>
      </c>
      <c r="D85" s="99" t="str">
        <f>Data!D83</f>
        <v>محصول 75</v>
      </c>
      <c r="E85" s="95">
        <f ca="1">OFFSET(Data!D83,0,[0]!mySortCriteria)</f>
        <v>958.79</v>
      </c>
      <c r="F85" s="100"/>
      <c r="G85" s="100"/>
      <c r="H85" s="100"/>
      <c r="I85" s="87"/>
      <c r="J85" s="99" t="str">
        <f ca="1">OFFSET(Data!D$8,$H85,0)</f>
        <v>محصول</v>
      </c>
      <c r="K85" s="101" t="str">
        <f ca="1">OFFSET(Data!E$8,$H85,0)</f>
        <v>سرانه فروش</v>
      </c>
      <c r="L85" s="101" t="str">
        <f ca="1">OFFSET(Data!F$8,$H85,0)</f>
        <v>میانگین درآمد فروش به ازای هر فروشنده</v>
      </c>
      <c r="M85" s="102" t="str">
        <f ca="1">OFFSET(Data!G$8,$H85,0)</f>
        <v>درصد مشتریان راضی</v>
      </c>
      <c r="N85" s="101" t="str">
        <f ca="1">OFFSET(Data!H$8,$H85,0)</f>
        <v>درصد مشتریان ناراضی</v>
      </c>
      <c r="O85" s="103" t="str">
        <f ca="1">OFFSET(Data!I$8,$H85,0)</f>
        <v>میانگین درآمد فروش به ازای هر مشتری</v>
      </c>
      <c r="P85" s="45"/>
    </row>
    <row r="86" spans="2:16">
      <c r="B86" s="44"/>
      <c r="C86" s="47">
        <f t="shared" si="1"/>
        <v>76</v>
      </c>
      <c r="D86" s="99" t="str">
        <f>Data!D84</f>
        <v>محصول 76</v>
      </c>
      <c r="E86" s="95">
        <f ca="1">OFFSET(Data!D84,0,[0]!mySortCriteria)</f>
        <v>577.15</v>
      </c>
      <c r="F86" s="100"/>
      <c r="G86" s="100"/>
      <c r="H86" s="100"/>
      <c r="I86" s="87"/>
      <c r="J86" s="99" t="str">
        <f ca="1">OFFSET(Data!D$8,$H86,0)</f>
        <v>محصول</v>
      </c>
      <c r="K86" s="101" t="str">
        <f ca="1">OFFSET(Data!E$8,$H86,0)</f>
        <v>سرانه فروش</v>
      </c>
      <c r="L86" s="101" t="str">
        <f ca="1">OFFSET(Data!F$8,$H86,0)</f>
        <v>میانگین درآمد فروش به ازای هر فروشنده</v>
      </c>
      <c r="M86" s="102" t="str">
        <f ca="1">OFFSET(Data!G$8,$H86,0)</f>
        <v>درصد مشتریان راضی</v>
      </c>
      <c r="N86" s="101" t="str">
        <f ca="1">OFFSET(Data!H$8,$H86,0)</f>
        <v>درصد مشتریان ناراضی</v>
      </c>
      <c r="O86" s="103" t="str">
        <f ca="1">OFFSET(Data!I$8,$H86,0)</f>
        <v>میانگین درآمد فروش به ازای هر مشتری</v>
      </c>
      <c r="P86" s="45"/>
    </row>
    <row r="87" spans="2:16">
      <c r="B87" s="44"/>
      <c r="C87" s="47">
        <f t="shared" si="1"/>
        <v>77</v>
      </c>
      <c r="D87" s="99" t="str">
        <f>Data!D85</f>
        <v>محصول 77</v>
      </c>
      <c r="E87" s="95">
        <f ca="1">OFFSET(Data!D85,0,[0]!mySortCriteria)</f>
        <v>239.9</v>
      </c>
      <c r="F87" s="100"/>
      <c r="G87" s="100"/>
      <c r="H87" s="100"/>
      <c r="I87" s="87"/>
      <c r="J87" s="99" t="str">
        <f ca="1">OFFSET(Data!D$8,$H87,0)</f>
        <v>محصول</v>
      </c>
      <c r="K87" s="101" t="str">
        <f ca="1">OFFSET(Data!E$8,$H87,0)</f>
        <v>سرانه فروش</v>
      </c>
      <c r="L87" s="101" t="str">
        <f ca="1">OFFSET(Data!F$8,$H87,0)</f>
        <v>میانگین درآمد فروش به ازای هر فروشنده</v>
      </c>
      <c r="M87" s="102" t="str">
        <f ca="1">OFFSET(Data!G$8,$H87,0)</f>
        <v>درصد مشتریان راضی</v>
      </c>
      <c r="N87" s="101" t="str">
        <f ca="1">OFFSET(Data!H$8,$H87,0)</f>
        <v>درصد مشتریان ناراضی</v>
      </c>
      <c r="O87" s="103" t="str">
        <f ca="1">OFFSET(Data!I$8,$H87,0)</f>
        <v>میانگین درآمد فروش به ازای هر مشتری</v>
      </c>
      <c r="P87" s="45"/>
    </row>
    <row r="88" spans="2:16">
      <c r="B88" s="44"/>
      <c r="C88" s="47">
        <f t="shared" si="1"/>
        <v>78</v>
      </c>
      <c r="D88" s="99" t="str">
        <f>Data!D86</f>
        <v>محصول 78</v>
      </c>
      <c r="E88" s="95">
        <f ca="1">OFFSET(Data!D86,0,[0]!mySortCriteria)</f>
        <v>571.91</v>
      </c>
      <c r="F88" s="100"/>
      <c r="G88" s="100"/>
      <c r="H88" s="100"/>
      <c r="I88" s="87"/>
      <c r="J88" s="99" t="str">
        <f ca="1">OFFSET(Data!D$8,$H88,0)</f>
        <v>محصول</v>
      </c>
      <c r="K88" s="101" t="str">
        <f ca="1">OFFSET(Data!E$8,$H88,0)</f>
        <v>سرانه فروش</v>
      </c>
      <c r="L88" s="101" t="str">
        <f ca="1">OFFSET(Data!F$8,$H88,0)</f>
        <v>میانگین درآمد فروش به ازای هر فروشنده</v>
      </c>
      <c r="M88" s="102" t="str">
        <f ca="1">OFFSET(Data!G$8,$H88,0)</f>
        <v>درصد مشتریان راضی</v>
      </c>
      <c r="N88" s="101" t="str">
        <f ca="1">OFFSET(Data!H$8,$H88,0)</f>
        <v>درصد مشتریان ناراضی</v>
      </c>
      <c r="O88" s="103" t="str">
        <f ca="1">OFFSET(Data!I$8,$H88,0)</f>
        <v>میانگین درآمد فروش به ازای هر مشتری</v>
      </c>
      <c r="P88" s="45"/>
    </row>
    <row r="89" spans="2:16">
      <c r="B89" s="44"/>
      <c r="C89" s="47">
        <f t="shared" si="1"/>
        <v>79</v>
      </c>
      <c r="D89" s="99" t="str">
        <f>Data!D87</f>
        <v>محصول 79</v>
      </c>
      <c r="E89" s="95">
        <f ca="1">OFFSET(Data!D87,0,[0]!mySortCriteria)</f>
        <v>639.48</v>
      </c>
      <c r="F89" s="100"/>
      <c r="G89" s="100"/>
      <c r="H89" s="100"/>
      <c r="I89" s="87"/>
      <c r="J89" s="99" t="str">
        <f ca="1">OFFSET(Data!D$8,$H89,0)</f>
        <v>محصول</v>
      </c>
      <c r="K89" s="101" t="str">
        <f ca="1">OFFSET(Data!E$8,$H89,0)</f>
        <v>سرانه فروش</v>
      </c>
      <c r="L89" s="101" t="str">
        <f ca="1">OFFSET(Data!F$8,$H89,0)</f>
        <v>میانگین درآمد فروش به ازای هر فروشنده</v>
      </c>
      <c r="M89" s="102" t="str">
        <f ca="1">OFFSET(Data!G$8,$H89,0)</f>
        <v>درصد مشتریان راضی</v>
      </c>
      <c r="N89" s="101" t="str">
        <f ca="1">OFFSET(Data!H$8,$H89,0)</f>
        <v>درصد مشتریان ناراضی</v>
      </c>
      <c r="O89" s="103" t="str">
        <f ca="1">OFFSET(Data!I$8,$H89,0)</f>
        <v>میانگین درآمد فروش به ازای هر مشتری</v>
      </c>
      <c r="P89" s="45"/>
    </row>
    <row r="90" spans="2:16">
      <c r="B90" s="44"/>
      <c r="C90" s="47">
        <f t="shared" si="1"/>
        <v>80</v>
      </c>
      <c r="D90" s="99" t="str">
        <f>Data!D88</f>
        <v>محصول 80</v>
      </c>
      <c r="E90" s="95">
        <f ca="1">OFFSET(Data!D88,0,[0]!mySortCriteria)</f>
        <v>759.99</v>
      </c>
      <c r="F90" s="100"/>
      <c r="G90" s="100"/>
      <c r="H90" s="100"/>
      <c r="I90" s="87"/>
      <c r="J90" s="99" t="str">
        <f ca="1">OFFSET(Data!D$8,$H90,0)</f>
        <v>محصول</v>
      </c>
      <c r="K90" s="101" t="str">
        <f ca="1">OFFSET(Data!E$8,$H90,0)</f>
        <v>سرانه فروش</v>
      </c>
      <c r="L90" s="101" t="str">
        <f ca="1">OFFSET(Data!F$8,$H90,0)</f>
        <v>میانگین درآمد فروش به ازای هر فروشنده</v>
      </c>
      <c r="M90" s="102" t="str">
        <f ca="1">OFFSET(Data!G$8,$H90,0)</f>
        <v>درصد مشتریان راضی</v>
      </c>
      <c r="N90" s="101" t="str">
        <f ca="1">OFFSET(Data!H$8,$H90,0)</f>
        <v>درصد مشتریان ناراضی</v>
      </c>
      <c r="O90" s="103" t="str">
        <f ca="1">OFFSET(Data!I$8,$H90,0)</f>
        <v>میانگین درآمد فروش به ازای هر مشتری</v>
      </c>
      <c r="P90" s="45"/>
    </row>
    <row r="91" spans="2:16">
      <c r="B91" s="44"/>
      <c r="C91" s="47">
        <f t="shared" si="1"/>
        <v>81</v>
      </c>
      <c r="D91" s="99" t="str">
        <f>Data!D89</f>
        <v>محصول 81</v>
      </c>
      <c r="E91" s="95">
        <f ca="1">OFFSET(Data!D89,0,[0]!mySortCriteria)</f>
        <v>100.84</v>
      </c>
      <c r="F91" s="100"/>
      <c r="G91" s="100"/>
      <c r="H91" s="100"/>
      <c r="I91" s="87"/>
      <c r="J91" s="99" t="str">
        <f ca="1">OFFSET(Data!D$8,$H91,0)</f>
        <v>محصول</v>
      </c>
      <c r="K91" s="101" t="str">
        <f ca="1">OFFSET(Data!E$8,$H91,0)</f>
        <v>سرانه فروش</v>
      </c>
      <c r="L91" s="101" t="str">
        <f ca="1">OFFSET(Data!F$8,$H91,0)</f>
        <v>میانگین درآمد فروش به ازای هر فروشنده</v>
      </c>
      <c r="M91" s="102" t="str">
        <f ca="1">OFFSET(Data!G$8,$H91,0)</f>
        <v>درصد مشتریان راضی</v>
      </c>
      <c r="N91" s="101" t="str">
        <f ca="1">OFFSET(Data!H$8,$H91,0)</f>
        <v>درصد مشتریان ناراضی</v>
      </c>
      <c r="O91" s="103" t="str">
        <f ca="1">OFFSET(Data!I$8,$H91,0)</f>
        <v>میانگین درآمد فروش به ازای هر مشتری</v>
      </c>
      <c r="P91" s="45"/>
    </row>
    <row r="92" spans="2:16">
      <c r="B92" s="44"/>
      <c r="C92" s="47">
        <f t="shared" si="1"/>
        <v>82</v>
      </c>
      <c r="D92" s="99" t="str">
        <f>Data!D90</f>
        <v>محصول 82</v>
      </c>
      <c r="E92" s="95">
        <f ca="1">OFFSET(Data!D90,0,[0]!mySortCriteria)</f>
        <v>620.14</v>
      </c>
      <c r="F92" s="100"/>
      <c r="G92" s="100"/>
      <c r="H92" s="100"/>
      <c r="I92" s="87"/>
      <c r="J92" s="99" t="str">
        <f ca="1">OFFSET(Data!D$8,$H92,0)</f>
        <v>محصول</v>
      </c>
      <c r="K92" s="101" t="str">
        <f ca="1">OFFSET(Data!E$8,$H92,0)</f>
        <v>سرانه فروش</v>
      </c>
      <c r="L92" s="101" t="str">
        <f ca="1">OFFSET(Data!F$8,$H92,0)</f>
        <v>میانگین درآمد فروش به ازای هر فروشنده</v>
      </c>
      <c r="M92" s="102" t="str">
        <f ca="1">OFFSET(Data!G$8,$H92,0)</f>
        <v>درصد مشتریان راضی</v>
      </c>
      <c r="N92" s="101" t="str">
        <f ca="1">OFFSET(Data!H$8,$H92,0)</f>
        <v>درصد مشتریان ناراضی</v>
      </c>
      <c r="O92" s="103" t="str">
        <f ca="1">OFFSET(Data!I$8,$H92,0)</f>
        <v>میانگین درآمد فروش به ازای هر مشتری</v>
      </c>
      <c r="P92" s="45"/>
    </row>
    <row r="93" spans="2:16">
      <c r="B93" s="44"/>
      <c r="C93" s="47">
        <f t="shared" si="1"/>
        <v>83</v>
      </c>
      <c r="D93" s="99" t="str">
        <f>Data!D91</f>
        <v>محصول 83</v>
      </c>
      <c r="E93" s="95">
        <f ca="1">OFFSET(Data!D91,0,[0]!mySortCriteria)</f>
        <v>558.05999999999995</v>
      </c>
      <c r="F93" s="100"/>
      <c r="G93" s="100"/>
      <c r="H93" s="100"/>
      <c r="I93" s="87"/>
      <c r="J93" s="99" t="str">
        <f ca="1">OFFSET(Data!D$8,$H93,0)</f>
        <v>محصول</v>
      </c>
      <c r="K93" s="101" t="str">
        <f ca="1">OFFSET(Data!E$8,$H93,0)</f>
        <v>سرانه فروش</v>
      </c>
      <c r="L93" s="101" t="str">
        <f ca="1">OFFSET(Data!F$8,$H93,0)</f>
        <v>میانگین درآمد فروش به ازای هر فروشنده</v>
      </c>
      <c r="M93" s="102" t="str">
        <f ca="1">OFFSET(Data!G$8,$H93,0)</f>
        <v>درصد مشتریان راضی</v>
      </c>
      <c r="N93" s="101" t="str">
        <f ca="1">OFFSET(Data!H$8,$H93,0)</f>
        <v>درصد مشتریان ناراضی</v>
      </c>
      <c r="O93" s="103" t="str">
        <f ca="1">OFFSET(Data!I$8,$H93,0)</f>
        <v>میانگین درآمد فروش به ازای هر مشتری</v>
      </c>
      <c r="P93" s="45"/>
    </row>
    <row r="94" spans="2:16">
      <c r="B94" s="44"/>
      <c r="C94" s="47">
        <f t="shared" si="1"/>
        <v>84</v>
      </c>
      <c r="D94" s="99" t="str">
        <f>Data!D92</f>
        <v>محصول 84</v>
      </c>
      <c r="E94" s="95">
        <f ca="1">OFFSET(Data!D92,0,[0]!mySortCriteria)</f>
        <v>999.49</v>
      </c>
      <c r="F94" s="100"/>
      <c r="G94" s="100"/>
      <c r="H94" s="100"/>
      <c r="I94" s="87"/>
      <c r="J94" s="99" t="str">
        <f ca="1">OFFSET(Data!D$8,$H94,0)</f>
        <v>محصول</v>
      </c>
      <c r="K94" s="101" t="str">
        <f ca="1">OFFSET(Data!E$8,$H94,0)</f>
        <v>سرانه فروش</v>
      </c>
      <c r="L94" s="101" t="str">
        <f ca="1">OFFSET(Data!F$8,$H94,0)</f>
        <v>میانگین درآمد فروش به ازای هر فروشنده</v>
      </c>
      <c r="M94" s="102" t="str">
        <f ca="1">OFFSET(Data!G$8,$H94,0)</f>
        <v>درصد مشتریان راضی</v>
      </c>
      <c r="N94" s="101" t="str">
        <f ca="1">OFFSET(Data!H$8,$H94,0)</f>
        <v>درصد مشتریان ناراضی</v>
      </c>
      <c r="O94" s="103" t="str">
        <f ca="1">OFFSET(Data!I$8,$H94,0)</f>
        <v>میانگین درآمد فروش به ازای هر مشتری</v>
      </c>
      <c r="P94" s="45"/>
    </row>
    <row r="95" spans="2:16">
      <c r="B95" s="44"/>
      <c r="C95" s="47">
        <f t="shared" si="1"/>
        <v>85</v>
      </c>
      <c r="D95" s="99" t="str">
        <f>Data!D93</f>
        <v>محصول 85</v>
      </c>
      <c r="E95" s="95">
        <f ca="1">OFFSET(Data!D93,0,[0]!mySortCriteria)</f>
        <v>715.53</v>
      </c>
      <c r="F95" s="100"/>
      <c r="G95" s="100"/>
      <c r="H95" s="100"/>
      <c r="I95" s="87"/>
      <c r="J95" s="99" t="str">
        <f ca="1">OFFSET(Data!D$8,$H95,0)</f>
        <v>محصول</v>
      </c>
      <c r="K95" s="101" t="str">
        <f ca="1">OFFSET(Data!E$8,$H95,0)</f>
        <v>سرانه فروش</v>
      </c>
      <c r="L95" s="101" t="str">
        <f ca="1">OFFSET(Data!F$8,$H95,0)</f>
        <v>میانگین درآمد فروش به ازای هر فروشنده</v>
      </c>
      <c r="M95" s="102" t="str">
        <f ca="1">OFFSET(Data!G$8,$H95,0)</f>
        <v>درصد مشتریان راضی</v>
      </c>
      <c r="N95" s="101" t="str">
        <f ca="1">OFFSET(Data!H$8,$H95,0)</f>
        <v>درصد مشتریان ناراضی</v>
      </c>
      <c r="O95" s="103" t="str">
        <f ca="1">OFFSET(Data!I$8,$H95,0)</f>
        <v>میانگین درآمد فروش به ازای هر مشتری</v>
      </c>
      <c r="P95" s="45"/>
    </row>
    <row r="96" spans="2:16">
      <c r="B96" s="44"/>
      <c r="C96" s="47">
        <f t="shared" si="1"/>
        <v>86</v>
      </c>
      <c r="D96" s="99" t="str">
        <f>Data!D94</f>
        <v>محصول 86</v>
      </c>
      <c r="E96" s="95">
        <f ca="1">OFFSET(Data!D94,0,[0]!mySortCriteria)</f>
        <v>275.58</v>
      </c>
      <c r="F96" s="100"/>
      <c r="G96" s="100"/>
      <c r="H96" s="100"/>
      <c r="I96" s="87"/>
      <c r="J96" s="99" t="str">
        <f ca="1">OFFSET(Data!D$8,$H96,0)</f>
        <v>محصول</v>
      </c>
      <c r="K96" s="101" t="str">
        <f ca="1">OFFSET(Data!E$8,$H96,0)</f>
        <v>سرانه فروش</v>
      </c>
      <c r="L96" s="101" t="str">
        <f ca="1">OFFSET(Data!F$8,$H96,0)</f>
        <v>میانگین درآمد فروش به ازای هر فروشنده</v>
      </c>
      <c r="M96" s="102" t="str">
        <f ca="1">OFFSET(Data!G$8,$H96,0)</f>
        <v>درصد مشتریان راضی</v>
      </c>
      <c r="N96" s="101" t="str">
        <f ca="1">OFFSET(Data!H$8,$H96,0)</f>
        <v>درصد مشتریان ناراضی</v>
      </c>
      <c r="O96" s="103" t="str">
        <f ca="1">OFFSET(Data!I$8,$H96,0)</f>
        <v>میانگین درآمد فروش به ازای هر مشتری</v>
      </c>
      <c r="P96" s="45"/>
    </row>
    <row r="97" spans="2:16">
      <c r="B97" s="44"/>
      <c r="C97" s="47">
        <f t="shared" si="1"/>
        <v>87</v>
      </c>
      <c r="D97" s="99" t="str">
        <f>Data!D95</f>
        <v>محصول 87</v>
      </c>
      <c r="E97" s="95">
        <f ca="1">OFFSET(Data!D95,0,[0]!mySortCriteria)</f>
        <v>365.38</v>
      </c>
      <c r="F97" s="100"/>
      <c r="G97" s="100"/>
      <c r="H97" s="100"/>
      <c r="I97" s="87"/>
      <c r="J97" s="99" t="str">
        <f ca="1">OFFSET(Data!D$8,$H97,0)</f>
        <v>محصول</v>
      </c>
      <c r="K97" s="101" t="str">
        <f ca="1">OFFSET(Data!E$8,$H97,0)</f>
        <v>سرانه فروش</v>
      </c>
      <c r="L97" s="101" t="str">
        <f ca="1">OFFSET(Data!F$8,$H97,0)</f>
        <v>میانگین درآمد فروش به ازای هر فروشنده</v>
      </c>
      <c r="M97" s="102" t="str">
        <f ca="1">OFFSET(Data!G$8,$H97,0)</f>
        <v>درصد مشتریان راضی</v>
      </c>
      <c r="N97" s="101" t="str">
        <f ca="1">OFFSET(Data!H$8,$H97,0)</f>
        <v>درصد مشتریان ناراضی</v>
      </c>
      <c r="O97" s="103" t="str">
        <f ca="1">OFFSET(Data!I$8,$H97,0)</f>
        <v>میانگین درآمد فروش به ازای هر مشتری</v>
      </c>
      <c r="P97" s="45"/>
    </row>
    <row r="98" spans="2:16">
      <c r="B98" s="44"/>
      <c r="C98" s="47">
        <f t="shared" si="1"/>
        <v>88</v>
      </c>
      <c r="D98" s="99" t="str">
        <f>Data!D96</f>
        <v>محصول 88</v>
      </c>
      <c r="E98" s="95">
        <f ca="1">OFFSET(Data!D96,0,[0]!mySortCriteria)</f>
        <v>970.51</v>
      </c>
      <c r="F98" s="100"/>
      <c r="G98" s="100"/>
      <c r="H98" s="100"/>
      <c r="I98" s="87"/>
      <c r="J98" s="99" t="str">
        <f ca="1">OFFSET(Data!D$8,$H98,0)</f>
        <v>محصول</v>
      </c>
      <c r="K98" s="101" t="str">
        <f ca="1">OFFSET(Data!E$8,$H98,0)</f>
        <v>سرانه فروش</v>
      </c>
      <c r="L98" s="101" t="str">
        <f ca="1">OFFSET(Data!F$8,$H98,0)</f>
        <v>میانگین درآمد فروش به ازای هر فروشنده</v>
      </c>
      <c r="M98" s="102" t="str">
        <f ca="1">OFFSET(Data!G$8,$H98,0)</f>
        <v>درصد مشتریان راضی</v>
      </c>
      <c r="N98" s="101" t="str">
        <f ca="1">OFFSET(Data!H$8,$H98,0)</f>
        <v>درصد مشتریان ناراضی</v>
      </c>
      <c r="O98" s="103" t="str">
        <f ca="1">OFFSET(Data!I$8,$H98,0)</f>
        <v>میانگین درآمد فروش به ازای هر مشتری</v>
      </c>
      <c r="P98" s="45"/>
    </row>
    <row r="99" spans="2:16">
      <c r="B99" s="44"/>
      <c r="C99" s="47">
        <f t="shared" si="1"/>
        <v>89</v>
      </c>
      <c r="D99" s="99" t="str">
        <f>Data!D97</f>
        <v>محصول 89</v>
      </c>
      <c r="E99" s="95">
        <f ca="1">OFFSET(Data!D97,0,[0]!mySortCriteria)</f>
        <v>228.92</v>
      </c>
      <c r="F99" s="100"/>
      <c r="G99" s="100"/>
      <c r="H99" s="100"/>
      <c r="I99" s="87"/>
      <c r="J99" s="99" t="str">
        <f ca="1">OFFSET(Data!D$8,$H99,0)</f>
        <v>محصول</v>
      </c>
      <c r="K99" s="101" t="str">
        <f ca="1">OFFSET(Data!E$8,$H99,0)</f>
        <v>سرانه فروش</v>
      </c>
      <c r="L99" s="101" t="str">
        <f ca="1">OFFSET(Data!F$8,$H99,0)</f>
        <v>میانگین درآمد فروش به ازای هر فروشنده</v>
      </c>
      <c r="M99" s="102" t="str">
        <f ca="1">OFFSET(Data!G$8,$H99,0)</f>
        <v>درصد مشتریان راضی</v>
      </c>
      <c r="N99" s="101" t="str">
        <f ca="1">OFFSET(Data!H$8,$H99,0)</f>
        <v>درصد مشتریان ناراضی</v>
      </c>
      <c r="O99" s="103" t="str">
        <f ca="1">OFFSET(Data!I$8,$H99,0)</f>
        <v>میانگین درآمد فروش به ازای هر مشتری</v>
      </c>
      <c r="P99" s="45"/>
    </row>
    <row r="100" spans="2:16">
      <c r="B100" s="44"/>
      <c r="C100" s="47">
        <f t="shared" si="1"/>
        <v>90</v>
      </c>
      <c r="D100" s="99" t="str">
        <f>Data!D98</f>
        <v>محصول 90</v>
      </c>
      <c r="E100" s="95">
        <f ca="1">OFFSET(Data!D98,0,[0]!mySortCriteria)</f>
        <v>22.38</v>
      </c>
      <c r="F100" s="100"/>
      <c r="G100" s="100"/>
      <c r="H100" s="100"/>
      <c r="I100" s="87"/>
      <c r="J100" s="99" t="str">
        <f ca="1">OFFSET(Data!D$8,$H100,0)</f>
        <v>محصول</v>
      </c>
      <c r="K100" s="101" t="str">
        <f ca="1">OFFSET(Data!E$8,$H100,0)</f>
        <v>سرانه فروش</v>
      </c>
      <c r="L100" s="101" t="str">
        <f ca="1">OFFSET(Data!F$8,$H100,0)</f>
        <v>میانگین درآمد فروش به ازای هر فروشنده</v>
      </c>
      <c r="M100" s="102" t="str">
        <f ca="1">OFFSET(Data!G$8,$H100,0)</f>
        <v>درصد مشتریان راضی</v>
      </c>
      <c r="N100" s="101" t="str">
        <f ca="1">OFFSET(Data!H$8,$H100,0)</f>
        <v>درصد مشتریان ناراضی</v>
      </c>
      <c r="O100" s="103" t="str">
        <f ca="1">OFFSET(Data!I$8,$H100,0)</f>
        <v>میانگین درآمد فروش به ازای هر مشتری</v>
      </c>
      <c r="P100" s="45"/>
    </row>
    <row r="101" spans="2:16">
      <c r="B101" s="44"/>
      <c r="C101" s="47">
        <f t="shared" si="1"/>
        <v>91</v>
      </c>
      <c r="D101" s="99" t="str">
        <f>Data!D99</f>
        <v>محصول 91</v>
      </c>
      <c r="E101" s="95">
        <f ca="1">OFFSET(Data!D99,0,[0]!mySortCriteria)</f>
        <v>711.8</v>
      </c>
      <c r="F101" s="100"/>
      <c r="G101" s="100"/>
      <c r="H101" s="100"/>
      <c r="I101" s="87"/>
      <c r="J101" s="99" t="str">
        <f ca="1">OFFSET(Data!D$8,$H101,0)</f>
        <v>محصول</v>
      </c>
      <c r="K101" s="101" t="str">
        <f ca="1">OFFSET(Data!E$8,$H101,0)</f>
        <v>سرانه فروش</v>
      </c>
      <c r="L101" s="101" t="str">
        <f ca="1">OFFSET(Data!F$8,$H101,0)</f>
        <v>میانگین درآمد فروش به ازای هر فروشنده</v>
      </c>
      <c r="M101" s="102" t="str">
        <f ca="1">OFFSET(Data!G$8,$H101,0)</f>
        <v>درصد مشتریان راضی</v>
      </c>
      <c r="N101" s="101" t="str">
        <f ca="1">OFFSET(Data!H$8,$H101,0)</f>
        <v>درصد مشتریان ناراضی</v>
      </c>
      <c r="O101" s="103" t="str">
        <f ca="1">OFFSET(Data!I$8,$H101,0)</f>
        <v>میانگین درآمد فروش به ازای هر مشتری</v>
      </c>
      <c r="P101" s="45"/>
    </row>
    <row r="102" spans="2:16">
      <c r="B102" s="44"/>
      <c r="C102" s="47">
        <f t="shared" si="1"/>
        <v>92</v>
      </c>
      <c r="D102" s="99" t="str">
        <f>Data!D100</f>
        <v>محصول 92</v>
      </c>
      <c r="E102" s="95">
        <f ca="1">OFFSET(Data!D100,0,[0]!mySortCriteria)</f>
        <v>384.97</v>
      </c>
      <c r="F102" s="100"/>
      <c r="G102" s="100"/>
      <c r="H102" s="100"/>
      <c r="I102" s="87"/>
      <c r="J102" s="99" t="str">
        <f ca="1">OFFSET(Data!D$8,$H102,0)</f>
        <v>محصول</v>
      </c>
      <c r="K102" s="101" t="str">
        <f ca="1">OFFSET(Data!E$8,$H102,0)</f>
        <v>سرانه فروش</v>
      </c>
      <c r="L102" s="101" t="str">
        <f ca="1">OFFSET(Data!F$8,$H102,0)</f>
        <v>میانگین درآمد فروش به ازای هر فروشنده</v>
      </c>
      <c r="M102" s="102" t="str">
        <f ca="1">OFFSET(Data!G$8,$H102,0)</f>
        <v>درصد مشتریان راضی</v>
      </c>
      <c r="N102" s="101" t="str">
        <f ca="1">OFFSET(Data!H$8,$H102,0)</f>
        <v>درصد مشتریان ناراضی</v>
      </c>
      <c r="O102" s="103" t="str">
        <f ca="1">OFFSET(Data!I$8,$H102,0)</f>
        <v>میانگین درآمد فروش به ازای هر مشتری</v>
      </c>
      <c r="P102" s="45"/>
    </row>
    <row r="103" spans="2:16">
      <c r="B103" s="44"/>
      <c r="C103" s="47">
        <f t="shared" si="1"/>
        <v>93</v>
      </c>
      <c r="D103" s="99" t="str">
        <f>Data!D101</f>
        <v>محصول 93</v>
      </c>
      <c r="E103" s="95">
        <f ca="1">OFFSET(Data!D101,0,[0]!mySortCriteria)</f>
        <v>614.98</v>
      </c>
      <c r="F103" s="100"/>
      <c r="G103" s="100"/>
      <c r="H103" s="100"/>
      <c r="I103" s="87"/>
      <c r="J103" s="99" t="str">
        <f ca="1">OFFSET(Data!D$8,$H103,0)</f>
        <v>محصول</v>
      </c>
      <c r="K103" s="101" t="str">
        <f ca="1">OFFSET(Data!E$8,$H103,0)</f>
        <v>سرانه فروش</v>
      </c>
      <c r="L103" s="101" t="str">
        <f ca="1">OFFSET(Data!F$8,$H103,0)</f>
        <v>میانگین درآمد فروش به ازای هر فروشنده</v>
      </c>
      <c r="M103" s="102" t="str">
        <f ca="1">OFFSET(Data!G$8,$H103,0)</f>
        <v>درصد مشتریان راضی</v>
      </c>
      <c r="N103" s="101" t="str">
        <f ca="1">OFFSET(Data!H$8,$H103,0)</f>
        <v>درصد مشتریان ناراضی</v>
      </c>
      <c r="O103" s="103" t="str">
        <f ca="1">OFFSET(Data!I$8,$H103,0)</f>
        <v>میانگین درآمد فروش به ازای هر مشتری</v>
      </c>
      <c r="P103" s="45"/>
    </row>
    <row r="104" spans="2:16">
      <c r="B104" s="44"/>
      <c r="C104" s="47">
        <f t="shared" si="1"/>
        <v>94</v>
      </c>
      <c r="D104" s="99" t="str">
        <f>Data!D102</f>
        <v>محصول 94</v>
      </c>
      <c r="E104" s="95">
        <f ca="1">OFFSET(Data!D102,0,[0]!mySortCriteria)</f>
        <v>482.87</v>
      </c>
      <c r="F104" s="100"/>
      <c r="G104" s="100"/>
      <c r="H104" s="100"/>
      <c r="I104" s="87"/>
      <c r="J104" s="99" t="str">
        <f ca="1">OFFSET(Data!D$8,$H104,0)</f>
        <v>محصول</v>
      </c>
      <c r="K104" s="101" t="str">
        <f ca="1">OFFSET(Data!E$8,$H104,0)</f>
        <v>سرانه فروش</v>
      </c>
      <c r="L104" s="101" t="str">
        <f ca="1">OFFSET(Data!F$8,$H104,0)</f>
        <v>میانگین درآمد فروش به ازای هر فروشنده</v>
      </c>
      <c r="M104" s="102" t="str">
        <f ca="1">OFFSET(Data!G$8,$H104,0)</f>
        <v>درصد مشتریان راضی</v>
      </c>
      <c r="N104" s="101" t="str">
        <f ca="1">OFFSET(Data!H$8,$H104,0)</f>
        <v>درصد مشتریان ناراضی</v>
      </c>
      <c r="O104" s="103" t="str">
        <f ca="1">OFFSET(Data!I$8,$H104,0)</f>
        <v>میانگین درآمد فروش به ازای هر مشتری</v>
      </c>
      <c r="P104" s="45"/>
    </row>
    <row r="105" spans="2:16">
      <c r="B105" s="44"/>
      <c r="C105" s="47">
        <f t="shared" si="1"/>
        <v>95</v>
      </c>
      <c r="D105" s="99" t="str">
        <f>Data!D103</f>
        <v>محصول 95</v>
      </c>
      <c r="E105" s="95">
        <f ca="1">OFFSET(Data!D103,0,[0]!mySortCriteria)</f>
        <v>80.790000000000006</v>
      </c>
      <c r="F105" s="100"/>
      <c r="G105" s="100"/>
      <c r="H105" s="100"/>
      <c r="I105" s="87"/>
      <c r="J105" s="99" t="str">
        <f ca="1">OFFSET(Data!D$8,$H105,0)</f>
        <v>محصول</v>
      </c>
      <c r="K105" s="101" t="str">
        <f ca="1">OFFSET(Data!E$8,$H105,0)</f>
        <v>سرانه فروش</v>
      </c>
      <c r="L105" s="101" t="str">
        <f ca="1">OFFSET(Data!F$8,$H105,0)</f>
        <v>میانگین درآمد فروش به ازای هر فروشنده</v>
      </c>
      <c r="M105" s="102" t="str">
        <f ca="1">OFFSET(Data!G$8,$H105,0)</f>
        <v>درصد مشتریان راضی</v>
      </c>
      <c r="N105" s="101" t="str">
        <f ca="1">OFFSET(Data!H$8,$H105,0)</f>
        <v>درصد مشتریان ناراضی</v>
      </c>
      <c r="O105" s="103" t="str">
        <f ca="1">OFFSET(Data!I$8,$H105,0)</f>
        <v>میانگین درآمد فروش به ازای هر مشتری</v>
      </c>
      <c r="P105" s="45"/>
    </row>
    <row r="106" spans="2:16">
      <c r="B106" s="44"/>
      <c r="C106" s="47">
        <f t="shared" si="1"/>
        <v>96</v>
      </c>
      <c r="D106" s="99" t="str">
        <f>Data!D104</f>
        <v>محصول 96</v>
      </c>
      <c r="E106" s="95">
        <f ca="1">OFFSET(Data!D104,0,[0]!mySortCriteria)</f>
        <v>453.03</v>
      </c>
      <c r="F106" s="100"/>
      <c r="G106" s="100"/>
      <c r="H106" s="100"/>
      <c r="I106" s="87"/>
      <c r="J106" s="99" t="str">
        <f ca="1">OFFSET(Data!D$8,$H106,0)</f>
        <v>محصول</v>
      </c>
      <c r="K106" s="101" t="str">
        <f ca="1">OFFSET(Data!E$8,$H106,0)</f>
        <v>سرانه فروش</v>
      </c>
      <c r="L106" s="101" t="str">
        <f ca="1">OFFSET(Data!F$8,$H106,0)</f>
        <v>میانگین درآمد فروش به ازای هر فروشنده</v>
      </c>
      <c r="M106" s="102" t="str">
        <f ca="1">OFFSET(Data!G$8,$H106,0)</f>
        <v>درصد مشتریان راضی</v>
      </c>
      <c r="N106" s="101" t="str">
        <f ca="1">OFFSET(Data!H$8,$H106,0)</f>
        <v>درصد مشتریان ناراضی</v>
      </c>
      <c r="O106" s="103" t="str">
        <f ca="1">OFFSET(Data!I$8,$H106,0)</f>
        <v>میانگین درآمد فروش به ازای هر مشتری</v>
      </c>
      <c r="P106" s="45"/>
    </row>
    <row r="107" spans="2:16">
      <c r="B107" s="44"/>
      <c r="C107" s="47">
        <f t="shared" si="1"/>
        <v>97</v>
      </c>
      <c r="D107" s="99" t="str">
        <f>Data!D105</f>
        <v>محصول 97</v>
      </c>
      <c r="E107" s="95">
        <f ca="1">OFFSET(Data!D105,0,[0]!mySortCriteria)</f>
        <v>944.86</v>
      </c>
      <c r="F107" s="100"/>
      <c r="G107" s="100"/>
      <c r="H107" s="100"/>
      <c r="I107" s="87"/>
      <c r="J107" s="99" t="str">
        <f ca="1">OFFSET(Data!D$8,$H107,0)</f>
        <v>محصول</v>
      </c>
      <c r="K107" s="101" t="str">
        <f ca="1">OFFSET(Data!E$8,$H107,0)</f>
        <v>سرانه فروش</v>
      </c>
      <c r="L107" s="101" t="str">
        <f ca="1">OFFSET(Data!F$8,$H107,0)</f>
        <v>میانگین درآمد فروش به ازای هر فروشنده</v>
      </c>
      <c r="M107" s="102" t="str">
        <f ca="1">OFFSET(Data!G$8,$H107,0)</f>
        <v>درصد مشتریان راضی</v>
      </c>
      <c r="N107" s="101" t="str">
        <f ca="1">OFFSET(Data!H$8,$H107,0)</f>
        <v>درصد مشتریان ناراضی</v>
      </c>
      <c r="O107" s="103" t="str">
        <f ca="1">OFFSET(Data!I$8,$H107,0)</f>
        <v>میانگین درآمد فروش به ازای هر مشتری</v>
      </c>
      <c r="P107" s="45"/>
    </row>
    <row r="108" spans="2:16">
      <c r="B108" s="44"/>
      <c r="C108" s="47">
        <f t="shared" si="1"/>
        <v>98</v>
      </c>
      <c r="D108" s="99" t="str">
        <f>Data!D106</f>
        <v>محصول 98</v>
      </c>
      <c r="E108" s="95">
        <f ca="1">OFFSET(Data!D106,0,[0]!mySortCriteria)</f>
        <v>676.41</v>
      </c>
      <c r="F108" s="100"/>
      <c r="G108" s="100"/>
      <c r="H108" s="100"/>
      <c r="I108" s="87"/>
      <c r="J108" s="99" t="str">
        <f ca="1">OFFSET(Data!D$8,$H108,0)</f>
        <v>محصول</v>
      </c>
      <c r="K108" s="101" t="str">
        <f ca="1">OFFSET(Data!E$8,$H108,0)</f>
        <v>سرانه فروش</v>
      </c>
      <c r="L108" s="101" t="str">
        <f ca="1">OFFSET(Data!F$8,$H108,0)</f>
        <v>میانگین درآمد فروش به ازای هر فروشنده</v>
      </c>
      <c r="M108" s="102" t="str">
        <f ca="1">OFFSET(Data!G$8,$H108,0)</f>
        <v>درصد مشتریان راضی</v>
      </c>
      <c r="N108" s="101" t="str">
        <f ca="1">OFFSET(Data!H$8,$H108,0)</f>
        <v>درصد مشتریان ناراضی</v>
      </c>
      <c r="O108" s="103" t="str">
        <f ca="1">OFFSET(Data!I$8,$H108,0)</f>
        <v>میانگین درآمد فروش به ازای هر مشتری</v>
      </c>
      <c r="P108" s="45"/>
    </row>
    <row r="109" spans="2:16">
      <c r="B109" s="44"/>
      <c r="C109" s="47">
        <f t="shared" si="1"/>
        <v>99</v>
      </c>
      <c r="D109" s="99" t="str">
        <f>Data!D107</f>
        <v>محصول 99</v>
      </c>
      <c r="E109" s="95">
        <f ca="1">OFFSET(Data!D107,0,[0]!mySortCriteria)</f>
        <v>996.63</v>
      </c>
      <c r="F109" s="100"/>
      <c r="G109" s="100"/>
      <c r="H109" s="100"/>
      <c r="I109" s="87"/>
      <c r="J109" s="99" t="str">
        <f ca="1">OFFSET(Data!D$8,$H109,0)</f>
        <v>محصول</v>
      </c>
      <c r="K109" s="101" t="str">
        <f ca="1">OFFSET(Data!E$8,$H109,0)</f>
        <v>سرانه فروش</v>
      </c>
      <c r="L109" s="101" t="str">
        <f ca="1">OFFSET(Data!F$8,$H109,0)</f>
        <v>میانگین درآمد فروش به ازای هر فروشنده</v>
      </c>
      <c r="M109" s="102" t="str">
        <f ca="1">OFFSET(Data!G$8,$H109,0)</f>
        <v>درصد مشتریان راضی</v>
      </c>
      <c r="N109" s="101" t="str">
        <f ca="1">OFFSET(Data!H$8,$H109,0)</f>
        <v>درصد مشتریان ناراضی</v>
      </c>
      <c r="O109" s="103" t="str">
        <f ca="1">OFFSET(Data!I$8,$H109,0)</f>
        <v>میانگین درآمد فروش به ازای هر مشتری</v>
      </c>
      <c r="P109" s="45"/>
    </row>
    <row r="110" spans="2:16">
      <c r="B110" s="44"/>
      <c r="C110" s="48">
        <f t="shared" si="1"/>
        <v>100</v>
      </c>
      <c r="D110" s="104" t="str">
        <f>Data!D108</f>
        <v>محصول 100</v>
      </c>
      <c r="E110" s="95">
        <f ca="1">OFFSET(Data!D108,0,[0]!mySortCriteria)</f>
        <v>343.29</v>
      </c>
      <c r="F110" s="105"/>
      <c r="G110" s="105"/>
      <c r="H110" s="105"/>
      <c r="I110" s="87"/>
      <c r="J110" s="104" t="str">
        <f ca="1">OFFSET(Data!D$8,$H110,0)</f>
        <v>محصول</v>
      </c>
      <c r="K110" s="106" t="str">
        <f ca="1">OFFSET(Data!E$8,$H110,0)</f>
        <v>سرانه فروش</v>
      </c>
      <c r="L110" s="106" t="str">
        <f ca="1">OFFSET(Data!F$8,$H110,0)</f>
        <v>میانگین درآمد فروش به ازای هر فروشنده</v>
      </c>
      <c r="M110" s="107" t="str">
        <f ca="1">OFFSET(Data!G$8,$H110,0)</f>
        <v>درصد مشتریان راضی</v>
      </c>
      <c r="N110" s="106" t="str">
        <f ca="1">OFFSET(Data!H$8,$H110,0)</f>
        <v>درصد مشتریان ناراضی</v>
      </c>
      <c r="O110" s="108" t="str">
        <f ca="1">OFFSET(Data!I$8,$H110,0)</f>
        <v>میانگین درآمد فروش به ازای هر مشتری</v>
      </c>
      <c r="P110" s="45"/>
    </row>
    <row r="111" spans="2:16"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1"/>
    </row>
  </sheetData>
  <sheetProtection autoFilter="0"/>
  <mergeCells count="1">
    <mergeCell ref="C3:O3"/>
  </mergeCells>
  <pageMargins left="0.27559055118110237" right="0.27559055118110237" top="0.39370078740157483" bottom="0.59055118110236227" header="0.19685039370078741" footer="0.19685039370078741"/>
  <pageSetup paperSize="9" scale="62" fitToHeight="1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Dashboard</vt:lpstr>
      <vt:lpstr>Data</vt:lpstr>
      <vt:lpstr>Calculation</vt:lpstr>
      <vt:lpstr>Calculation (2)</vt:lpstr>
      <vt:lpstr>'Calculation (2)'!mySortCriteria</vt:lpstr>
      <vt:lpstr>mySortCriteria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Dashboard Table - Scroll, Sort and Brush</dc:title>
  <dc:subject>PHD Blog Post</dc:subject>
  <dc:creator>ALIREZA</dc:creator>
  <dc:description/>
  <cp:lastModifiedBy>Windows User</cp:lastModifiedBy>
  <cp:lastPrinted>2008-08-23T09:21:51Z</cp:lastPrinted>
  <dcterms:created xsi:type="dcterms:W3CDTF">2005-03-20T09:46:01Z</dcterms:created>
  <dcterms:modified xsi:type="dcterms:W3CDTF">2017-08-16T13:14:58Z</dcterms:modified>
</cp:coreProperties>
</file>